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235" windowHeight="5715" firstSheet="1" activeTab="1"/>
  </bookViews>
  <sheets>
    <sheet name="Rozpočet rozepsaný" sheetId="1" r:id="rId1"/>
    <sheet name="Závazné ukazatele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H84" i="1"/>
  <c r="E69" i="2"/>
  <c r="H25" i="1"/>
  <c r="H20"/>
  <c r="H139"/>
  <c r="H158"/>
  <c r="H108"/>
  <c r="H96"/>
  <c r="H41"/>
  <c r="E52" i="2"/>
  <c r="E72"/>
  <c r="H143" i="1"/>
  <c r="E38" i="2"/>
  <c r="D7"/>
  <c r="H63" i="1"/>
  <c r="E53" i="2"/>
  <c r="E55"/>
  <c r="D12"/>
  <c r="D11"/>
  <c r="D10"/>
  <c r="H198" i="1"/>
  <c r="E44" i="2"/>
  <c r="H194" i="1"/>
  <c r="H190"/>
  <c r="H186"/>
  <c r="H182"/>
  <c r="E42" i="2"/>
  <c r="H164" i="1"/>
  <c r="E41" i="2"/>
  <c r="E40"/>
  <c r="H148" i="1"/>
  <c r="E39" i="2"/>
  <c r="E37"/>
  <c r="H124" i="1"/>
  <c r="H120"/>
  <c r="H117"/>
  <c r="H112"/>
  <c r="H125"/>
  <c r="E35" i="2"/>
  <c r="H100" i="1"/>
  <c r="E32" i="2"/>
  <c r="H88" i="1"/>
  <c r="E31" i="2"/>
  <c r="E30"/>
  <c r="H76" i="1"/>
  <c r="E29" i="2"/>
  <c r="H72" i="1"/>
  <c r="E28" i="2"/>
  <c r="H67" i="1"/>
  <c r="E25" i="2"/>
  <c r="E24"/>
  <c r="H57" i="1"/>
  <c r="H45"/>
  <c r="H37"/>
  <c r="H33"/>
  <c r="H29"/>
  <c r="D8" i="2"/>
  <c r="E34"/>
  <c r="L216" i="1"/>
  <c r="E20" i="2"/>
  <c r="H46" i="1"/>
  <c r="H49"/>
  <c r="H195"/>
  <c r="H200"/>
  <c r="E23" i="2"/>
  <c r="D6"/>
  <c r="D5"/>
  <c r="E36"/>
  <c r="E43"/>
  <c r="E19"/>
  <c r="H216" i="1"/>
  <c r="H215"/>
  <c r="E45" i="2"/>
  <c r="E17"/>
  <c r="E61"/>
  <c r="H217" i="1"/>
  <c r="D4" i="2"/>
  <c r="E60"/>
  <c r="E62"/>
  <c r="E66"/>
  <c r="E71"/>
  <c r="E74"/>
  <c r="H224" i="1"/>
  <c r="H227"/>
  <c r="G219"/>
</calcChain>
</file>

<file path=xl/sharedStrings.xml><?xml version="1.0" encoding="utf-8"?>
<sst xmlns="http://schemas.openxmlformats.org/spreadsheetml/2006/main" count="354" uniqueCount="238">
  <si>
    <t>PODROBNÝ  ROZPIS  ROZPOČTU   OBCE  OLEŠKO NA ROK 2016</t>
  </si>
  <si>
    <t>PŘÍJMOVÁ  ČÁST</t>
  </si>
  <si>
    <t xml:space="preserve">částka </t>
  </si>
  <si>
    <t xml:space="preserve">celkem </t>
  </si>
  <si>
    <t>poznámky</t>
  </si>
  <si>
    <t>1111 - Daň z příjmu FO ze závislé činnosti a funkčních požitků</t>
  </si>
  <si>
    <t>1112 - Daň z příjmu FO ze sam.výdělečné činnosti</t>
  </si>
  <si>
    <t>(z podnikání)</t>
  </si>
  <si>
    <t>1113 - Daň z příjmu FO z kapitál. výnosů</t>
  </si>
  <si>
    <t>1121 - Daň z příjmu právnických osob</t>
  </si>
  <si>
    <t>1122 - Daň z příjmů právnických osob za obce</t>
  </si>
  <si>
    <t>1211 - DPH</t>
  </si>
  <si>
    <t>1337 - Poplatek za komunální odpad</t>
  </si>
  <si>
    <t>poplatky za odpady dle místní vyhlášky</t>
  </si>
  <si>
    <t>1343 - Popl.za užívání veřejného prostranství</t>
  </si>
  <si>
    <t>1341 - Poplatek ze psů</t>
  </si>
  <si>
    <t>1351 - Odvod z loterií a podobných her kromě z VHP</t>
  </si>
  <si>
    <t>1361 - Správní poplatky</t>
  </si>
  <si>
    <t>1511 - Daň z nemovitých věcí</t>
  </si>
  <si>
    <t>2460 - Splátky půjčených prostředků od obyvatelstva</t>
  </si>
  <si>
    <t>Daňové příjmy celkem</t>
  </si>
  <si>
    <t>4112 - Neinvestiční přijaté transfery ze SR v rámci souhrn.dotač.vztahu</t>
  </si>
  <si>
    <t>výkon státní správy</t>
  </si>
  <si>
    <t xml:space="preserve">4116 - Ostatní neinvestiční přijaté transfery ze SR </t>
  </si>
  <si>
    <t xml:space="preserve">refundace mezd VPP </t>
  </si>
  <si>
    <t>4122 - Neinvestiční přijaté transfery od krajů</t>
  </si>
  <si>
    <t>Přijaté transfery celkem</t>
  </si>
  <si>
    <t>§</t>
  </si>
  <si>
    <t>1019 - Ostatní záležitosti lesního hospodářství</t>
  </si>
  <si>
    <t>Příjmy z pronájmu pozemků</t>
  </si>
  <si>
    <t>příjmy z pronajaté zemědělské půdy</t>
  </si>
  <si>
    <t xml:space="preserve"> </t>
  </si>
  <si>
    <t>3725 - Využívání a zneškodňování komunálních odpadů</t>
  </si>
  <si>
    <t>Příjmy z poskytování služeb a výrobků</t>
  </si>
  <si>
    <t>EKO-KOM</t>
  </si>
  <si>
    <t>celkem za §</t>
  </si>
  <si>
    <t>3726 - Využívání a zneškodňování ostatních odpadů</t>
  </si>
  <si>
    <t>sběr kovů</t>
  </si>
  <si>
    <t>4341 - Soc.pomoc osobám v hmotné nouzi …</t>
  </si>
  <si>
    <t>Příjmy z úroků</t>
  </si>
  <si>
    <t xml:space="preserve">úrok z půjčky </t>
  </si>
  <si>
    <t>6310 - Obecné příjmy a výdaje z finančních operací</t>
  </si>
  <si>
    <t xml:space="preserve">Příjmy z úroků </t>
  </si>
  <si>
    <t>Nedaňové příjmy celkem</t>
  </si>
  <si>
    <t>Kapitálové příjmy celkem</t>
  </si>
  <si>
    <t>ROZPOČTOVÉ  PŘÍJMY  CELKEM</t>
  </si>
  <si>
    <t>VÝDAJOVÁ  ČÁST</t>
  </si>
  <si>
    <t>(v tis.Kč)</t>
  </si>
  <si>
    <t>1014 - Ozdravování hospodářských zvířat … a zvláštní veterinární péče</t>
  </si>
  <si>
    <t>Nákup ostatních služeb</t>
  </si>
  <si>
    <t>umístění nalezených psů do útulků</t>
  </si>
  <si>
    <t>2212 - Silnice</t>
  </si>
  <si>
    <t>Ostatní osobní výdaje</t>
  </si>
  <si>
    <t>odměna z DPP za údržbu silnice</t>
  </si>
  <si>
    <t>Nákup materiálu</t>
  </si>
  <si>
    <t>např.písek, cihelná drť, kačírek, ….</t>
  </si>
  <si>
    <t>Budovy, haly a stavby</t>
  </si>
  <si>
    <t>2219 - Ostatní záležitosti pozemních komunikací</t>
  </si>
  <si>
    <t>Nájemné</t>
  </si>
  <si>
    <t>nájem pozemku pod chodníkem k nádraží</t>
  </si>
  <si>
    <t>2341 - Vodní díla v zemědělské krajině</t>
  </si>
  <si>
    <t>Nákup materiálu j.n.</t>
  </si>
  <si>
    <t>Pohoštění</t>
  </si>
  <si>
    <t>3319 - Ostatní záležitosti kultury</t>
  </si>
  <si>
    <t>odměny z DPP za vedení kroniky</t>
  </si>
  <si>
    <t>3399 - Ostatní záležitosti kultury, církví a sděl.prostředků</t>
  </si>
  <si>
    <t>např.TOI-TOI,  nájemné atrakcí,….</t>
  </si>
  <si>
    <t>hudba, vstupenky do divadel, …</t>
  </si>
  <si>
    <t>Věcné dary</t>
  </si>
  <si>
    <t>dary novým občánkům, jubilantům, důchodcům, …</t>
  </si>
  <si>
    <t>3429 - Ostatní zájmová činnost a rekreace</t>
  </si>
  <si>
    <t>Ost.neinvestiční transfery obyvatelstvu</t>
  </si>
  <si>
    <t>příspěvek koně</t>
  </si>
  <si>
    <t>3631 - Veřejné osvětlení</t>
  </si>
  <si>
    <t>Elektrická energie</t>
  </si>
  <si>
    <t>Opravy a udržování</t>
  </si>
  <si>
    <t>nové VO</t>
  </si>
  <si>
    <t>3635 - Územní plánování</t>
  </si>
  <si>
    <t>ostaní nákup dlouhodobého nehmotného majetku</t>
  </si>
  <si>
    <t>územní plán</t>
  </si>
  <si>
    <t>3639 - Komunální služby a územní rozvoj j.n.</t>
  </si>
  <si>
    <t>odběrné místo u požární zbrojnice</t>
  </si>
  <si>
    <t>Služby peněžních ústavů</t>
  </si>
  <si>
    <t>pojištění obecního majetku (budov)</t>
  </si>
  <si>
    <t>Konzultační, poradenské a právní služby</t>
  </si>
  <si>
    <t>právní služby</t>
  </si>
  <si>
    <t xml:space="preserve">např. geometr.plány, </t>
  </si>
  <si>
    <t>Platby daní a poplatků státnímu rozpočtu</t>
  </si>
  <si>
    <t>daň z nemovitostí - pozemky Rohatce</t>
  </si>
  <si>
    <t xml:space="preserve">3721 - Sběr a svoz nebezpečných odpadů </t>
  </si>
  <si>
    <t>3722 - Sběr a svoz komunálních odpadů</t>
  </si>
  <si>
    <t>Ost.neinevst.transfery veř.rozpočtům územní úrovně</t>
  </si>
  <si>
    <t>členský příspěvek SONO</t>
  </si>
  <si>
    <t>3723 - Sběr a svoz ost. odpadů (jiných než nebezp. a komunál.)</t>
  </si>
  <si>
    <t>demoliční, suť, ,…</t>
  </si>
  <si>
    <t>tříděný odpad EKO-KOM</t>
  </si>
  <si>
    <t>mezisoučet za nakládání s odpady pododdíu 372</t>
  </si>
  <si>
    <t>3745 - Péče o vzhled obcí a veřejnou zeleň</t>
  </si>
  <si>
    <t>Platy zaměstnanců v pracovním poměru</t>
  </si>
  <si>
    <t>Povinné poj.na soc.zab.a přísp.na st.pol.zaměstnanosti</t>
  </si>
  <si>
    <t>Povinné poj.na veřejné zdravotní pojištění</t>
  </si>
  <si>
    <t>Povinné pojistné na úrazové pojištění</t>
  </si>
  <si>
    <t>Ochranné pomůcky</t>
  </si>
  <si>
    <t>Drobný dlouhodobý hmotný majetek</t>
  </si>
  <si>
    <t>Pohonné hmoty a maziva</t>
  </si>
  <si>
    <t>PHM do sekaček a křovinořezů</t>
  </si>
  <si>
    <t>4351 - Ostatní asist..s peč.služba a podpora samost.bydlení</t>
  </si>
  <si>
    <t>příspěvky důchodcům na obědy</t>
  </si>
  <si>
    <t>5212 - Ochrana obyvatelstva</t>
  </si>
  <si>
    <t xml:space="preserve">na krizové situace </t>
  </si>
  <si>
    <t>Nespecifikované rezervy</t>
  </si>
  <si>
    <t>5512 - Požární ochrana - dobrovolná část</t>
  </si>
  <si>
    <t>Ostatní platy</t>
  </si>
  <si>
    <t xml:space="preserve">refundace mezd </t>
  </si>
  <si>
    <t>Drobný hmotný dlouhodobý majetek</t>
  </si>
  <si>
    <t>6112 - Zastupitelstva obcí</t>
  </si>
  <si>
    <t>Odměny členů zastupitelstva obcí a krajů</t>
  </si>
  <si>
    <t>6171 - Činnost místní správy</t>
  </si>
  <si>
    <t xml:space="preserve">Ostatní osobní výdaje </t>
  </si>
  <si>
    <t>Knihy, učební pomůcky a tisk</t>
  </si>
  <si>
    <t>Služby pošt</t>
  </si>
  <si>
    <t>Služby telekomunikacía radiokomunikací</t>
  </si>
  <si>
    <t>Zprac.dat a služby související s inform.a komunik.technologiemi</t>
  </si>
  <si>
    <t>údržby SW, webových stránek,…</t>
  </si>
  <si>
    <t>Programové vybavení</t>
  </si>
  <si>
    <t>Ostatní neinvestiční transfery neziskovým a podob.organizacím</t>
  </si>
  <si>
    <t>čl.příspěvek Severočeské sdružení obcí (SESO)</t>
  </si>
  <si>
    <t>Neinvestiční transfery obcím</t>
  </si>
  <si>
    <t>přestupková řízení</t>
  </si>
  <si>
    <t>bankovní poplatky</t>
  </si>
  <si>
    <t>6330 - Obecné příjmy a výdaje z finančních operací</t>
  </si>
  <si>
    <t>Převody vlastním rozpočtovým účtům</t>
  </si>
  <si>
    <t>převody z ČNB do KB (konsolidační s pol.4134)</t>
  </si>
  <si>
    <t>6399 - Ostatní finanční operace</t>
  </si>
  <si>
    <t>DPPO za 2015</t>
  </si>
  <si>
    <t>mezisoučet za oddí 63 - Finanční operace</t>
  </si>
  <si>
    <t>6402 - Finanční vypořádání minulých let</t>
  </si>
  <si>
    <t>vratka za volby do EP a ZO</t>
  </si>
  <si>
    <t>Vratky VRÚÚ transferů poskytnutých v minulých rozp.letech</t>
  </si>
  <si>
    <t>ROZPOČTOVÉ  VÝDAJE  CELKEM</t>
  </si>
  <si>
    <t>REKAPITULACE</t>
  </si>
  <si>
    <t>PŘÍJMY</t>
  </si>
  <si>
    <t>VÝDAJE</t>
  </si>
  <si>
    <t xml:space="preserve">  z toho kapitálové:</t>
  </si>
  <si>
    <t>PŘÍJMY - VÝDAJE =</t>
  </si>
  <si>
    <t>8115 - Financování  - změna stavu krátkodobých prostředků na BÚ</t>
  </si>
  <si>
    <t>8123 - Financování - dlouhodobé půjčené prostředky</t>
  </si>
  <si>
    <t>8124 - Financování - uhrazené splátky dlouhodob.přijatých půjček</t>
  </si>
  <si>
    <t>Rozpočet je sestaven jako schodkový</t>
  </si>
  <si>
    <t>Finanční prostředky z roku 2015</t>
  </si>
  <si>
    <t>ROZDÍL - volné finanční prostředkypro rok 2016</t>
  </si>
  <si>
    <t>Vyvěšeno dne:</t>
  </si>
  <si>
    <t xml:space="preserve">               Sejmuto dne:</t>
  </si>
  <si>
    <t>Schváleno dne:</t>
  </si>
  <si>
    <t xml:space="preserve">    Lhůta pro podání písemných připomínek občanů obce Oleško k návrhu rozpočtu </t>
  </si>
  <si>
    <r>
      <t xml:space="preserve">    ObceOleškona rok 2016 je </t>
    </r>
    <r>
      <rPr>
        <sz val="11"/>
        <color indexed="10"/>
        <rFont val="Calibri"/>
        <family val="2"/>
        <charset val="238"/>
      </rPr>
      <t>9</t>
    </r>
    <r>
      <rPr>
        <sz val="11"/>
        <color theme="1"/>
        <rFont val="Calibri"/>
        <family val="2"/>
        <charset val="238"/>
        <scheme val="minor"/>
      </rPr>
      <t>. prosinec 2015, aby mohly být projednány v rámci jeho</t>
    </r>
  </si>
  <si>
    <r>
      <t xml:space="preserve">    schvalování Zastupitelstvem Obce Oleško dne </t>
    </r>
    <r>
      <rPr>
        <sz val="11"/>
        <color indexed="10"/>
        <rFont val="Calibri"/>
        <family val="2"/>
        <charset val="238"/>
      </rPr>
      <t>14</t>
    </r>
    <r>
      <rPr>
        <sz val="11"/>
        <color theme="1"/>
        <rFont val="Calibri"/>
        <family val="2"/>
        <charset val="238"/>
        <scheme val="minor"/>
      </rPr>
      <t>. prosince 2015.</t>
    </r>
  </si>
  <si>
    <t xml:space="preserve">    Dále lze uplatnit připomínky ústně na jednání Zastupitelstva Obce Oleško dne</t>
  </si>
  <si>
    <r>
      <t xml:space="preserve">   </t>
    </r>
    <r>
      <rPr>
        <sz val="11"/>
        <color indexed="10"/>
        <rFont val="Calibri"/>
        <family val="2"/>
        <charset val="238"/>
      </rPr>
      <t xml:space="preserve"> 14</t>
    </r>
    <r>
      <rPr>
        <sz val="11"/>
        <color theme="1"/>
        <rFont val="Calibri"/>
        <family val="2"/>
        <charset val="238"/>
        <scheme val="minor"/>
      </rPr>
      <t>. prosince 2015.</t>
    </r>
  </si>
  <si>
    <t xml:space="preserve">    Úplné znění návrhu rozpočtu Obce Oleško na rok 2016 je zveřejněno na webových</t>
  </si>
  <si>
    <r>
      <t xml:space="preserve">    stránkách Obce Oleško : www.</t>
    </r>
    <r>
      <rPr>
        <sz val="11"/>
        <color indexed="10"/>
        <rFont val="Calibri"/>
        <family val="2"/>
        <charset val="238"/>
      </rPr>
      <t>snedovice</t>
    </r>
    <r>
      <rPr>
        <sz val="11"/>
        <color theme="1"/>
        <rFont val="Calibri"/>
        <family val="2"/>
        <charset val="238"/>
        <scheme val="minor"/>
      </rPr>
      <t>.cz</t>
    </r>
  </si>
  <si>
    <t>Návrh rozpočtu na rok 2016 pro Obec Oleško</t>
  </si>
  <si>
    <t xml:space="preserve">Třídění RS </t>
  </si>
  <si>
    <t xml:space="preserve">Ukazatele rozpočtu </t>
  </si>
  <si>
    <t xml:space="preserve">Minimální v Kč </t>
  </si>
  <si>
    <t xml:space="preserve">Maximální v Kč </t>
  </si>
  <si>
    <t>Účelové odpa</t>
  </si>
  <si>
    <t xml:space="preserve">Druhové položky </t>
  </si>
  <si>
    <t>P</t>
  </si>
  <si>
    <t>Příjmy celkem</t>
  </si>
  <si>
    <t>Tř.1</t>
  </si>
  <si>
    <t xml:space="preserve">Daňové příjmy </t>
  </si>
  <si>
    <t>Tř.2</t>
  </si>
  <si>
    <t xml:space="preserve">Nedaňové příjmy </t>
  </si>
  <si>
    <t>Tř. 3</t>
  </si>
  <si>
    <t>Kapitálové příjmy</t>
  </si>
  <si>
    <t>Tř.4</t>
  </si>
  <si>
    <t xml:space="preserve">Dotace celkem </t>
  </si>
  <si>
    <r>
      <t xml:space="preserve">Příjmy - závazné transferové vztahy </t>
    </r>
    <r>
      <rPr>
        <b/>
        <i/>
        <sz val="9"/>
        <color indexed="8"/>
        <rFont val="Arial"/>
        <family val="2"/>
        <charset val="238"/>
      </rPr>
      <t>(povinný rozpis závazných ukazatelů, kde je finanční vztah k jiné osobě)</t>
    </r>
  </si>
  <si>
    <t>Neinv.přijaté transf.ze SR v rámci souhrn.dotač.vztahu</t>
  </si>
  <si>
    <t xml:space="preserve">Ostatní neinvestiční přijaté transfery ze SR </t>
  </si>
  <si>
    <t>Neinvestiční přijaté transfery od obcí</t>
  </si>
  <si>
    <t>212x</t>
  </si>
  <si>
    <r>
      <t xml:space="preserve">Odvody příspěvkových organizací </t>
    </r>
    <r>
      <rPr>
        <vertAlign val="superscript"/>
        <sz val="9"/>
        <color indexed="8"/>
        <rFont val="Arial"/>
        <family val="2"/>
        <charset val="238"/>
      </rPr>
      <t>2)</t>
    </r>
  </si>
  <si>
    <t>22xx</t>
  </si>
  <si>
    <r>
      <t xml:space="preserve">Příjmy z finančních vypořádání s jinými osobami  </t>
    </r>
    <r>
      <rPr>
        <vertAlign val="superscript"/>
        <sz val="9"/>
        <color indexed="8"/>
        <rFont val="Arial"/>
        <family val="2"/>
        <charset val="238"/>
      </rPr>
      <t>2)</t>
    </r>
  </si>
  <si>
    <t>V</t>
  </si>
  <si>
    <t xml:space="preserve">Výdaje celkem </t>
  </si>
  <si>
    <t xml:space="preserve">Rámcové ukazatele: </t>
  </si>
  <si>
    <t>tř.5</t>
  </si>
  <si>
    <t xml:space="preserve">Provozní výdaje celkem </t>
  </si>
  <si>
    <t>tř.6</t>
  </si>
  <si>
    <t xml:space="preserve">Kapitálové výdaje </t>
  </si>
  <si>
    <t xml:space="preserve">Závazné ukazatele výdajů pro výkonné orgány (odpa) </t>
  </si>
  <si>
    <t>Ozdravování hospod.zvířat … a zvláštní veterinár.péče</t>
  </si>
  <si>
    <t xml:space="preserve">Silnice </t>
  </si>
  <si>
    <t>Ostatní záležitosti pozemních komunikací</t>
  </si>
  <si>
    <t>Pitná voda</t>
  </si>
  <si>
    <t>Drobné vodní toky a průtočné nádrže</t>
  </si>
  <si>
    <t>Vodní díla v zem.krajině - nádrže, rybníky,…</t>
  </si>
  <si>
    <t>Ostatní záležitosti kultury</t>
  </si>
  <si>
    <t>Ostatní zálež.kultury (SPOZ, zájezdy, divadla,…)</t>
  </si>
  <si>
    <t>Ostatní zájmová činnost a rekreace</t>
  </si>
  <si>
    <t>Veřejné osvětlení</t>
  </si>
  <si>
    <t>Pohřebnictví</t>
  </si>
  <si>
    <t>Územní plánování</t>
  </si>
  <si>
    <t>Komunální služby a územní rozvoj</t>
  </si>
  <si>
    <t>372x</t>
  </si>
  <si>
    <t>Nakládání s odpady</t>
  </si>
  <si>
    <t>Péče o vzhled obcí a veřejnou zeleň</t>
  </si>
  <si>
    <t>Pečovat.služba a podpora samostatného bydlení</t>
  </si>
  <si>
    <t>Ochrana obyvatelstva</t>
  </si>
  <si>
    <t>SDH</t>
  </si>
  <si>
    <t xml:space="preserve">Zastupitelé </t>
  </si>
  <si>
    <t xml:space="preserve">Činnost úřadu </t>
  </si>
  <si>
    <t>63xx</t>
  </si>
  <si>
    <t>Obecné příjmy a výdaje z finančních operací</t>
  </si>
  <si>
    <t>64xx</t>
  </si>
  <si>
    <t>Ostatní činnosti</t>
  </si>
  <si>
    <t>celkové výdaje</t>
  </si>
  <si>
    <t xml:space="preserve">Povinné výdaje k spolufinancování programům </t>
  </si>
  <si>
    <t>xxxx</t>
  </si>
  <si>
    <t>5xxx</t>
  </si>
  <si>
    <t>Provozní výdaje (rozpis k jednotl.programům)</t>
  </si>
  <si>
    <t>6xxx</t>
  </si>
  <si>
    <t>Kapitálové výdaje (rozpis k jednotl.programům)</t>
  </si>
  <si>
    <t>X</t>
  </si>
  <si>
    <t>Rozpis kapitálových výdajů:</t>
  </si>
  <si>
    <t>Územní plán</t>
  </si>
  <si>
    <t>mezisoučet</t>
  </si>
  <si>
    <t>kapitálové transfery:</t>
  </si>
  <si>
    <t xml:space="preserve">Celkem </t>
  </si>
  <si>
    <t>SALDO</t>
  </si>
  <si>
    <t>Financování celkem</t>
  </si>
  <si>
    <t>Rámcové ukazatele</t>
  </si>
  <si>
    <t>Závazné ukazatele</t>
  </si>
  <si>
    <t>Schodek bude kryt vlastními prostředky.</t>
  </si>
  <si>
    <t>Obce Oleško www.olesko.cz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</si>
</sst>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u/>
      <sz val="16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57"/>
      <name val="Arial CE"/>
      <charset val="238"/>
    </font>
    <font>
      <sz val="10"/>
      <color indexed="57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i/>
      <sz val="9"/>
      <color indexed="8"/>
      <name val="Arial"/>
      <family val="2"/>
      <charset val="238"/>
    </font>
    <font>
      <b/>
      <i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 CE"/>
      <charset val="238"/>
    </font>
    <font>
      <sz val="11"/>
      <color indexed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 style="mediumDashDotDot">
        <color indexed="64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3" xfId="0" applyFont="1" applyFill="1" applyBorder="1"/>
    <xf numFmtId="0" fontId="6" fillId="2" borderId="4" xfId="0" applyFont="1" applyFill="1" applyBorder="1"/>
    <xf numFmtId="0" fontId="5" fillId="2" borderId="5" xfId="0" applyFont="1" applyFill="1" applyBorder="1"/>
    <xf numFmtId="0" fontId="6" fillId="2" borderId="6" xfId="0" applyFont="1" applyFill="1" applyBorder="1"/>
    <xf numFmtId="0" fontId="7" fillId="0" borderId="7" xfId="0" applyFont="1" applyBorder="1"/>
    <xf numFmtId="0" fontId="8" fillId="0" borderId="0" xfId="0" applyFont="1" applyBorder="1"/>
    <xf numFmtId="0" fontId="5" fillId="0" borderId="8" xfId="0" applyFont="1" applyBorder="1"/>
    <xf numFmtId="0" fontId="6" fillId="0" borderId="9" xfId="0" applyFont="1" applyBorder="1"/>
    <xf numFmtId="0" fontId="5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7" fillId="0" borderId="11" xfId="0" applyFont="1" applyBorder="1"/>
    <xf numFmtId="0" fontId="8" fillId="0" borderId="12" xfId="0" applyFont="1" applyBorder="1"/>
    <xf numFmtId="0" fontId="7" fillId="0" borderId="12" xfId="0" applyFont="1" applyBorder="1"/>
    <xf numFmtId="0" fontId="9" fillId="0" borderId="0" xfId="0" applyFont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10" fillId="0" borderId="10" xfId="0" applyFont="1" applyBorder="1"/>
    <xf numFmtId="0" fontId="10" fillId="0" borderId="0" xfId="0" applyFont="1" applyAlignment="1">
      <alignment horizontal="center"/>
    </xf>
    <xf numFmtId="0" fontId="5" fillId="2" borderId="6" xfId="0" applyFont="1" applyFill="1" applyBorder="1"/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/>
    </xf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9" fillId="0" borderId="10" xfId="0" applyFont="1" applyBorder="1"/>
    <xf numFmtId="0" fontId="5" fillId="3" borderId="5" xfId="0" applyFont="1" applyFill="1" applyBorder="1"/>
    <xf numFmtId="0" fontId="5" fillId="3" borderId="6" xfId="0" applyFont="1" applyFill="1" applyBorder="1"/>
    <xf numFmtId="0" fontId="0" fillId="3" borderId="6" xfId="0" applyFill="1" applyBorder="1"/>
    <xf numFmtId="0" fontId="0" fillId="3" borderId="6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5" fillId="0" borderId="9" xfId="0" applyFont="1" applyBorder="1"/>
    <xf numFmtId="0" fontId="5" fillId="0" borderId="0" xfId="0" applyFont="1" applyBorder="1"/>
    <xf numFmtId="0" fontId="5" fillId="0" borderId="12" xfId="0" applyFont="1" applyBorder="1"/>
    <xf numFmtId="0" fontId="9" fillId="3" borderId="6" xfId="0" applyFont="1" applyFill="1" applyBorder="1"/>
    <xf numFmtId="0" fontId="10" fillId="0" borderId="0" xfId="0" applyFont="1" applyBorder="1" applyAlignment="1">
      <alignment horizontal="center"/>
    </xf>
    <xf numFmtId="0" fontId="5" fillId="3" borderId="11" xfId="0" applyFont="1" applyFill="1" applyBorder="1"/>
    <xf numFmtId="0" fontId="5" fillId="3" borderId="12" xfId="0" applyFont="1" applyFill="1" applyBorder="1"/>
    <xf numFmtId="0" fontId="9" fillId="0" borderId="0" xfId="0" applyFont="1" applyBorder="1" applyAlignment="1">
      <alignment horizontal="center"/>
    </xf>
    <xf numFmtId="0" fontId="9" fillId="0" borderId="9" xfId="0" applyFont="1" applyBorder="1"/>
    <xf numFmtId="0" fontId="9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/>
    <xf numFmtId="0" fontId="9" fillId="4" borderId="0" xfId="0" applyFont="1" applyFill="1"/>
    <xf numFmtId="0" fontId="7" fillId="4" borderId="0" xfId="0" applyFont="1" applyFill="1"/>
    <xf numFmtId="0" fontId="10" fillId="4" borderId="0" xfId="0" applyFont="1" applyFill="1"/>
    <xf numFmtId="0" fontId="9" fillId="0" borderId="0" xfId="0" applyFont="1" applyFill="1" applyBorder="1"/>
    <xf numFmtId="0" fontId="11" fillId="0" borderId="0" xfId="0" applyFont="1"/>
    <xf numFmtId="0" fontId="12" fillId="0" borderId="0" xfId="0" applyFont="1"/>
    <xf numFmtId="0" fontId="10" fillId="0" borderId="15" xfId="0" applyFont="1" applyBorder="1"/>
    <xf numFmtId="0" fontId="13" fillId="0" borderId="0" xfId="0" applyFont="1"/>
    <xf numFmtId="14" fontId="10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4" fillId="0" borderId="6" xfId="0" applyFont="1" applyBorder="1"/>
    <xf numFmtId="3" fontId="15" fillId="3" borderId="16" xfId="0" applyNumberFormat="1" applyFont="1" applyFill="1" applyBorder="1"/>
    <xf numFmtId="3" fontId="15" fillId="0" borderId="0" xfId="0" applyNumberFormat="1" applyFont="1"/>
    <xf numFmtId="3" fontId="15" fillId="0" borderId="17" xfId="0" applyNumberFormat="1" applyFont="1" applyBorder="1"/>
    <xf numFmtId="3" fontId="15" fillId="3" borderId="18" xfId="0" applyNumberFormat="1" applyFont="1" applyFill="1" applyBorder="1"/>
    <xf numFmtId="3" fontId="16" fillId="3" borderId="16" xfId="0" applyNumberFormat="1" applyFont="1" applyFill="1" applyBorder="1"/>
    <xf numFmtId="3" fontId="15" fillId="0" borderId="0" xfId="0" applyNumberFormat="1" applyFont="1" applyBorder="1"/>
    <xf numFmtId="3" fontId="15" fillId="0" borderId="19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5" fillId="0" borderId="20" xfId="0" applyNumberFormat="1" applyFont="1" applyBorder="1"/>
    <xf numFmtId="3" fontId="15" fillId="0" borderId="9" xfId="0" applyNumberFormat="1" applyFont="1" applyBorder="1"/>
    <xf numFmtId="3" fontId="15" fillId="0" borderId="0" xfId="0" applyNumberFormat="1" applyFont="1" applyFill="1" applyBorder="1"/>
    <xf numFmtId="3" fontId="15" fillId="3" borderId="21" xfId="0" applyNumberFormat="1" applyFont="1" applyFill="1" applyBorder="1"/>
    <xf numFmtId="3" fontId="15" fillId="0" borderId="22" xfId="0" applyNumberFormat="1" applyFont="1" applyBorder="1"/>
    <xf numFmtId="3" fontId="15" fillId="5" borderId="23" xfId="0" applyNumberFormat="1" applyFont="1" applyFill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0" borderId="16" xfId="0" applyNumberFormat="1" applyFont="1" applyBorder="1"/>
    <xf numFmtId="3" fontId="16" fillId="0" borderId="0" xfId="0" applyNumberFormat="1" applyFont="1" applyFill="1" applyBorder="1"/>
    <xf numFmtId="0" fontId="15" fillId="0" borderId="0" xfId="0" applyFont="1"/>
    <xf numFmtId="3" fontId="16" fillId="2" borderId="16" xfId="0" applyNumberFormat="1" applyFont="1" applyFill="1" applyBorder="1"/>
    <xf numFmtId="0" fontId="16" fillId="0" borderId="0" xfId="0" applyFont="1" applyBorder="1"/>
    <xf numFmtId="3" fontId="15" fillId="2" borderId="21" xfId="0" applyNumberFormat="1" applyFont="1" applyFill="1" applyBorder="1"/>
    <xf numFmtId="3" fontId="15" fillId="2" borderId="16" xfId="0" applyNumberFormat="1" applyFont="1" applyFill="1" applyBorder="1"/>
    <xf numFmtId="0" fontId="15" fillId="0" borderId="24" xfId="0" applyFont="1" applyBorder="1"/>
    <xf numFmtId="3" fontId="15" fillId="2" borderId="25" xfId="0" applyNumberFormat="1" applyFont="1" applyFill="1" applyBorder="1"/>
    <xf numFmtId="3" fontId="15" fillId="2" borderId="18" xfId="0" applyNumberFormat="1" applyFont="1" applyFill="1" applyBorder="1"/>
    <xf numFmtId="3" fontId="15" fillId="0" borderId="21" xfId="0" applyNumberFormat="1" applyFont="1" applyBorder="1"/>
    <xf numFmtId="3" fontId="18" fillId="0" borderId="0" xfId="0" applyNumberFormat="1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3" borderId="5" xfId="0" applyFont="1" applyFill="1" applyBorder="1"/>
    <xf numFmtId="0" fontId="15" fillId="3" borderId="6" xfId="0" applyFont="1" applyFill="1" applyBorder="1"/>
    <xf numFmtId="0" fontId="19" fillId="0" borderId="16" xfId="0" applyFont="1" applyBorder="1" applyAlignment="1">
      <alignment wrapText="1"/>
    </xf>
    <xf numFmtId="0" fontId="19" fillId="3" borderId="16" xfId="0" applyFont="1" applyFill="1" applyBorder="1" applyAlignment="1">
      <alignment wrapText="1"/>
    </xf>
    <xf numFmtId="0" fontId="21" fillId="0" borderId="0" xfId="0" applyFont="1"/>
    <xf numFmtId="3" fontId="21" fillId="0" borderId="0" xfId="0" applyNumberFormat="1" applyFont="1"/>
    <xf numFmtId="0" fontId="22" fillId="0" borderId="0" xfId="0" applyFont="1"/>
    <xf numFmtId="0" fontId="23" fillId="0" borderId="0" xfId="0" applyFont="1"/>
    <xf numFmtId="0" fontId="15" fillId="0" borderId="29" xfId="0" applyFont="1" applyBorder="1"/>
    <xf numFmtId="0" fontId="21" fillId="0" borderId="30" xfId="0" applyFont="1" applyBorder="1"/>
    <xf numFmtId="3" fontId="15" fillId="0" borderId="31" xfId="0" applyNumberFormat="1" applyFont="1" applyBorder="1"/>
    <xf numFmtId="0" fontId="15" fillId="0" borderId="32" xfId="0" applyFont="1" applyBorder="1"/>
    <xf numFmtId="0" fontId="21" fillId="0" borderId="33" xfId="0" applyFont="1" applyBorder="1"/>
    <xf numFmtId="0" fontId="17" fillId="0" borderId="33" xfId="0" applyFont="1" applyBorder="1"/>
    <xf numFmtId="3" fontId="17" fillId="0" borderId="34" xfId="0" applyNumberFormat="1" applyFont="1" applyBorder="1"/>
    <xf numFmtId="0" fontId="21" fillId="0" borderId="0" xfId="0" applyFont="1" applyBorder="1"/>
    <xf numFmtId="3" fontId="15" fillId="0" borderId="35" xfId="0" applyNumberFormat="1" applyFont="1" applyBorder="1"/>
    <xf numFmtId="0" fontId="15" fillId="0" borderId="36" xfId="0" applyFont="1" applyBorder="1"/>
    <xf numFmtId="0" fontId="21" fillId="0" borderId="37" xfId="0" applyFont="1" applyBorder="1"/>
    <xf numFmtId="0" fontId="24" fillId="0" borderId="37" xfId="0" applyFont="1" applyBorder="1"/>
    <xf numFmtId="3" fontId="24" fillId="0" borderId="38" xfId="0" applyNumberFormat="1" applyFont="1" applyBorder="1"/>
    <xf numFmtId="0" fontId="17" fillId="0" borderId="39" xfId="0" applyFont="1" applyBorder="1"/>
    <xf numFmtId="0" fontId="25" fillId="0" borderId="0" xfId="0" applyFont="1" applyBorder="1"/>
    <xf numFmtId="0" fontId="26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3" fontId="5" fillId="0" borderId="42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3" fontId="5" fillId="0" borderId="44" xfId="0" applyNumberFormat="1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7" fillId="0" borderId="46" xfId="0" applyFont="1" applyBorder="1"/>
    <xf numFmtId="0" fontId="28" fillId="0" borderId="46" xfId="0" applyFont="1" applyBorder="1"/>
    <xf numFmtId="3" fontId="27" fillId="0" borderId="47" xfId="0" applyNumberFormat="1" applyFont="1" applyBorder="1" applyAlignment="1">
      <alignment horizontal="center"/>
    </xf>
    <xf numFmtId="3" fontId="9" fillId="4" borderId="0" xfId="0" applyNumberFormat="1" applyFont="1" applyFill="1"/>
    <xf numFmtId="3" fontId="9" fillId="0" borderId="0" xfId="0" applyNumberFormat="1" applyFont="1"/>
    <xf numFmtId="3" fontId="22" fillId="5" borderId="18" xfId="0" applyNumberFormat="1" applyFont="1" applyFill="1" applyBorder="1"/>
    <xf numFmtId="0" fontId="29" fillId="0" borderId="48" xfId="0" applyFont="1" applyBorder="1" applyAlignment="1">
      <alignment horizontal="center" wrapText="1"/>
    </xf>
    <xf numFmtId="0" fontId="30" fillId="0" borderId="49" xfId="0" applyFont="1" applyBorder="1" applyAlignment="1">
      <alignment horizontal="center" wrapText="1"/>
    </xf>
    <xf numFmtId="0" fontId="29" fillId="0" borderId="50" xfId="0" applyFont="1" applyBorder="1" applyAlignment="1">
      <alignment horizontal="center" wrapText="1"/>
    </xf>
    <xf numFmtId="0" fontId="29" fillId="0" borderId="51" xfId="0" applyFont="1" applyBorder="1" applyAlignment="1">
      <alignment horizontal="center" wrapText="1"/>
    </xf>
    <xf numFmtId="0" fontId="31" fillId="0" borderId="52" xfId="0" applyFont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6" xfId="0" applyFont="1" applyFill="1" applyBorder="1" applyAlignment="1">
      <alignment wrapText="1"/>
    </xf>
    <xf numFmtId="3" fontId="19" fillId="2" borderId="16" xfId="0" applyNumberFormat="1" applyFont="1" applyFill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/>
    </xf>
    <xf numFmtId="0" fontId="32" fillId="2" borderId="16" xfId="0" applyFont="1" applyFill="1" applyBorder="1" applyAlignment="1">
      <alignment wrapText="1"/>
    </xf>
    <xf numFmtId="3" fontId="32" fillId="2" borderId="16" xfId="0" applyNumberFormat="1" applyFont="1" applyFill="1" applyBorder="1" applyAlignment="1">
      <alignment horizontal="center" wrapText="1"/>
    </xf>
    <xf numFmtId="3" fontId="32" fillId="0" borderId="22" xfId="0" applyNumberFormat="1" applyFont="1" applyBorder="1" applyAlignment="1">
      <alignment horizontal="center" wrapText="1"/>
    </xf>
    <xf numFmtId="3" fontId="32" fillId="0" borderId="16" xfId="0" applyNumberFormat="1" applyFont="1" applyBorder="1" applyAlignment="1">
      <alignment horizontal="center" wrapText="1"/>
    </xf>
    <xf numFmtId="0" fontId="33" fillId="0" borderId="8" xfId="0" applyFont="1" applyFill="1" applyBorder="1"/>
    <xf numFmtId="0" fontId="33" fillId="0" borderId="5" xfId="0" applyFont="1" applyFill="1" applyBorder="1"/>
    <xf numFmtId="0" fontId="34" fillId="0" borderId="16" xfId="0" applyFont="1" applyFill="1" applyBorder="1" applyAlignment="1">
      <alignment wrapText="1"/>
    </xf>
    <xf numFmtId="0" fontId="32" fillId="0" borderId="16" xfId="0" applyFont="1" applyBorder="1" applyAlignment="1">
      <alignment wrapText="1"/>
    </xf>
    <xf numFmtId="0" fontId="19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wrapText="1"/>
    </xf>
    <xf numFmtId="3" fontId="32" fillId="4" borderId="16" xfId="0" applyNumberFormat="1" applyFont="1" applyFill="1" applyBorder="1" applyAlignment="1">
      <alignment horizontal="center" wrapText="1"/>
    </xf>
    <xf numFmtId="3" fontId="19" fillId="4" borderId="22" xfId="0" applyNumberFormat="1" applyFont="1" applyFill="1" applyBorder="1" applyAlignment="1">
      <alignment horizontal="center" wrapText="1"/>
    </xf>
    <xf numFmtId="0" fontId="32" fillId="3" borderId="16" xfId="0" applyFont="1" applyFill="1" applyBorder="1" applyAlignment="1">
      <alignment wrapText="1"/>
    </xf>
    <xf numFmtId="3" fontId="32" fillId="3" borderId="16" xfId="0" applyNumberFormat="1" applyFont="1" applyFill="1" applyBorder="1" applyAlignment="1">
      <alignment horizontal="center" wrapText="1"/>
    </xf>
    <xf numFmtId="3" fontId="32" fillId="3" borderId="22" xfId="0" applyNumberFormat="1" applyFont="1" applyFill="1" applyBorder="1" applyAlignment="1">
      <alignment horizontal="center" wrapText="1"/>
    </xf>
    <xf numFmtId="0" fontId="32" fillId="3" borderId="52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6" fillId="3" borderId="5" xfId="0" applyFont="1" applyFill="1" applyBorder="1"/>
    <xf numFmtId="0" fontId="32" fillId="0" borderId="52" xfId="0" applyFont="1" applyBorder="1" applyAlignment="1">
      <alignment horizontal="center"/>
    </xf>
    <xf numFmtId="3" fontId="34" fillId="0" borderId="16" xfId="0" applyNumberFormat="1" applyFont="1" applyBorder="1" applyAlignment="1">
      <alignment horizontal="center" wrapText="1"/>
    </xf>
    <xf numFmtId="3" fontId="34" fillId="0" borderId="22" xfId="0" applyNumberFormat="1" applyFont="1" applyBorder="1" applyAlignment="1">
      <alignment horizontal="center" wrapText="1"/>
    </xf>
    <xf numFmtId="0" fontId="32" fillId="0" borderId="53" xfId="0" applyFont="1" applyBorder="1" applyAlignment="1">
      <alignment horizontal="center"/>
    </xf>
    <xf numFmtId="0" fontId="32" fillId="0" borderId="54" xfId="0" applyFont="1" applyBorder="1" applyAlignment="1">
      <alignment horizontal="center"/>
    </xf>
    <xf numFmtId="0" fontId="32" fillId="0" borderId="54" xfId="0" applyFont="1" applyBorder="1" applyAlignment="1">
      <alignment wrapText="1"/>
    </xf>
    <xf numFmtId="3" fontId="32" fillId="0" borderId="54" xfId="0" applyNumberFormat="1" applyFont="1" applyBorder="1" applyAlignment="1">
      <alignment horizontal="center" wrapText="1"/>
    </xf>
    <xf numFmtId="3" fontId="32" fillId="0" borderId="55" xfId="0" applyNumberFormat="1" applyFont="1" applyBorder="1" applyAlignment="1">
      <alignment horizontal="center" wrapText="1"/>
    </xf>
    <xf numFmtId="3" fontId="15" fillId="2" borderId="56" xfId="0" applyNumberFormat="1" applyFont="1" applyFill="1" applyBorder="1"/>
    <xf numFmtId="0" fontId="14" fillId="0" borderId="12" xfId="0" applyFont="1" applyBorder="1"/>
    <xf numFmtId="0" fontId="14" fillId="0" borderId="9" xfId="0" applyFont="1" applyBorder="1"/>
    <xf numFmtId="0" fontId="5" fillId="2" borderId="57" xfId="0" applyFont="1" applyFill="1" applyBorder="1"/>
    <xf numFmtId="0" fontId="6" fillId="2" borderId="58" xfId="0" applyFont="1" applyFill="1" applyBorder="1"/>
    <xf numFmtId="0" fontId="6" fillId="2" borderId="59" xfId="0" applyFont="1" applyFill="1" applyBorder="1"/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0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10" fillId="0" borderId="61" xfId="0" applyFont="1" applyBorder="1"/>
    <xf numFmtId="0" fontId="15" fillId="0" borderId="62" xfId="0" applyFont="1" applyBorder="1"/>
    <xf numFmtId="0" fontId="15" fillId="0" borderId="64" xfId="0" applyFont="1" applyBorder="1"/>
    <xf numFmtId="0" fontId="10" fillId="0" borderId="66" xfId="0" applyFont="1" applyBorder="1"/>
    <xf numFmtId="0" fontId="15" fillId="0" borderId="67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9" fillId="5" borderId="77" xfId="0" applyFont="1" applyFill="1" applyBorder="1" applyAlignment="1">
      <alignment horizontal="left"/>
    </xf>
    <xf numFmtId="0" fontId="9" fillId="5" borderId="23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4" fillId="0" borderId="6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7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/>
    </xf>
    <xf numFmtId="0" fontId="29" fillId="0" borderId="4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2"/>
  <sheetViews>
    <sheetView topLeftCell="A214" workbookViewId="0">
      <selection activeCell="K241" sqref="K241"/>
    </sheetView>
  </sheetViews>
  <sheetFormatPr defaultRowHeight="15"/>
  <cols>
    <col min="1" max="1" width="2.85546875" customWidth="1"/>
    <col min="6" max="6" width="26" customWidth="1"/>
    <col min="7" max="8" width="14.42578125" customWidth="1"/>
    <col min="12" max="12" width="10.140625" bestFit="1" customWidth="1"/>
    <col min="13" max="13" width="11.7109375" customWidth="1"/>
  </cols>
  <sheetData>
    <row r="1" spans="2:13" ht="29.25" customHeight="1">
      <c r="B1" s="218" t="s">
        <v>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2:13" ht="18.75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2:13" ht="15" customHeight="1">
      <c r="B3" s="219"/>
      <c r="C3" s="219"/>
      <c r="D3" s="219"/>
      <c r="E3" s="219"/>
      <c r="F3" s="219"/>
    </row>
    <row r="4" spans="2:13" ht="16.5" customHeight="1" thickBot="1">
      <c r="B4" s="186"/>
      <c r="C4" s="186"/>
      <c r="D4" s="186"/>
      <c r="E4" s="186"/>
      <c r="F4" s="186"/>
    </row>
    <row r="5" spans="2:13" ht="16.5" customHeight="1" thickTop="1">
      <c r="B5" s="206" t="s">
        <v>1</v>
      </c>
      <c r="C5" s="207"/>
      <c r="D5" s="207"/>
      <c r="E5" s="207"/>
      <c r="F5" s="208"/>
      <c r="G5" s="2" t="s">
        <v>2</v>
      </c>
      <c r="H5" s="2" t="s">
        <v>3</v>
      </c>
      <c r="I5" s="220" t="s">
        <v>4</v>
      </c>
      <c r="J5" s="221"/>
      <c r="K5" s="221"/>
      <c r="L5" s="221"/>
      <c r="M5" s="222"/>
    </row>
    <row r="6" spans="2:13" ht="16.5" customHeight="1" thickBot="1">
      <c r="B6" s="209"/>
      <c r="C6" s="210"/>
      <c r="D6" s="210"/>
      <c r="E6" s="210"/>
      <c r="F6" s="211"/>
      <c r="G6" s="3"/>
      <c r="H6" s="3"/>
      <c r="I6" s="223"/>
      <c r="J6" s="224"/>
      <c r="K6" s="224"/>
      <c r="L6" s="224"/>
      <c r="M6" s="225"/>
    </row>
    <row r="7" spans="2:13" ht="16.5" customHeight="1" thickTop="1">
      <c r="B7" s="4" t="s">
        <v>5</v>
      </c>
      <c r="C7" s="5"/>
      <c r="D7" s="5"/>
      <c r="E7" s="5"/>
      <c r="F7" s="5"/>
      <c r="G7" s="93">
        <v>145000</v>
      </c>
      <c r="H7" s="90"/>
      <c r="I7" s="83"/>
      <c r="J7" s="83"/>
      <c r="K7" s="83"/>
      <c r="L7" s="83"/>
      <c r="M7" s="83"/>
    </row>
    <row r="8" spans="2:13" ht="16.5" customHeight="1">
      <c r="B8" s="6" t="s">
        <v>6</v>
      </c>
      <c r="C8" s="7"/>
      <c r="D8" s="7"/>
      <c r="E8" s="7"/>
      <c r="F8" s="7"/>
      <c r="G8" s="94">
        <v>15000</v>
      </c>
      <c r="H8" s="90"/>
      <c r="I8" s="95" t="s">
        <v>7</v>
      </c>
      <c r="J8" s="95"/>
      <c r="K8" s="95"/>
      <c r="L8" s="95"/>
      <c r="M8" s="95"/>
    </row>
    <row r="9" spans="2:13" ht="16.5" customHeight="1">
      <c r="B9" s="6" t="s">
        <v>8</v>
      </c>
      <c r="C9" s="7"/>
      <c r="D9" s="7"/>
      <c r="E9" s="7"/>
      <c r="F9" s="7"/>
      <c r="G9" s="94">
        <v>20000</v>
      </c>
      <c r="H9" s="90"/>
      <c r="I9" s="95"/>
      <c r="J9" s="95"/>
      <c r="K9" s="95"/>
      <c r="L9" s="95"/>
      <c r="M9" s="95"/>
    </row>
    <row r="10" spans="2:13" ht="16.5" customHeight="1">
      <c r="B10" s="6" t="s">
        <v>9</v>
      </c>
      <c r="C10" s="7"/>
      <c r="D10" s="7"/>
      <c r="E10" s="7"/>
      <c r="F10" s="7"/>
      <c r="G10" s="94">
        <v>160000</v>
      </c>
      <c r="H10" s="90"/>
      <c r="I10" s="95"/>
      <c r="J10" s="95"/>
      <c r="K10" s="95"/>
      <c r="L10" s="95"/>
      <c r="M10" s="95"/>
    </row>
    <row r="11" spans="2:13" ht="16.5" customHeight="1">
      <c r="B11" s="6" t="s">
        <v>10</v>
      </c>
      <c r="C11" s="7"/>
      <c r="D11" s="7"/>
      <c r="E11" s="7"/>
      <c r="F11" s="7"/>
      <c r="G11" s="94">
        <v>6000</v>
      </c>
      <c r="H11" s="90"/>
      <c r="I11" s="95"/>
      <c r="J11" s="95"/>
      <c r="K11" s="95"/>
      <c r="L11" s="95"/>
      <c r="M11" s="95"/>
    </row>
    <row r="12" spans="2:13" ht="16.5" customHeight="1">
      <c r="B12" s="6" t="s">
        <v>11</v>
      </c>
      <c r="C12" s="7"/>
      <c r="D12" s="7"/>
      <c r="E12" s="7"/>
      <c r="F12" s="7"/>
      <c r="G12" s="94">
        <v>340000</v>
      </c>
      <c r="H12" s="90"/>
      <c r="I12" s="95"/>
      <c r="J12" s="95"/>
      <c r="K12" s="95"/>
      <c r="L12" s="95"/>
      <c r="M12" s="95"/>
    </row>
    <row r="13" spans="2:13" ht="16.5" customHeight="1">
      <c r="B13" s="6" t="s">
        <v>12</v>
      </c>
      <c r="C13" s="7"/>
      <c r="D13" s="7"/>
      <c r="E13" s="7"/>
      <c r="F13" s="7"/>
      <c r="G13" s="94">
        <v>22000</v>
      </c>
      <c r="H13" s="90"/>
      <c r="I13" s="95" t="s">
        <v>13</v>
      </c>
      <c r="J13" s="95"/>
      <c r="K13" s="95"/>
      <c r="L13" s="95"/>
      <c r="M13" s="95"/>
    </row>
    <row r="14" spans="2:13" ht="16.5" customHeight="1">
      <c r="B14" s="6" t="s">
        <v>14</v>
      </c>
      <c r="C14" s="7"/>
      <c r="D14" s="7"/>
      <c r="E14" s="7"/>
      <c r="F14" s="7"/>
      <c r="G14" s="94">
        <v>4000</v>
      </c>
      <c r="H14" s="90"/>
      <c r="I14" s="95"/>
      <c r="J14" s="95"/>
      <c r="K14" s="95"/>
      <c r="L14" s="95"/>
      <c r="M14" s="95"/>
    </row>
    <row r="15" spans="2:13" ht="16.5" customHeight="1">
      <c r="B15" s="6" t="s">
        <v>15</v>
      </c>
      <c r="C15" s="7"/>
      <c r="D15" s="7"/>
      <c r="E15" s="7"/>
      <c r="F15" s="7"/>
      <c r="G15" s="94">
        <v>2000</v>
      </c>
      <c r="H15" s="90"/>
      <c r="I15" s="95"/>
      <c r="J15" s="95"/>
      <c r="K15" s="95"/>
      <c r="L15" s="95"/>
      <c r="M15" s="95"/>
    </row>
    <row r="16" spans="2:13" ht="16.5" customHeight="1">
      <c r="B16" s="6" t="s">
        <v>16</v>
      </c>
      <c r="C16" s="7"/>
      <c r="D16" s="7"/>
      <c r="E16" s="7"/>
      <c r="F16" s="7"/>
      <c r="G16" s="94">
        <v>2000</v>
      </c>
      <c r="H16" s="90"/>
      <c r="I16" s="95"/>
      <c r="J16" s="95"/>
      <c r="K16" s="95"/>
      <c r="L16" s="95"/>
      <c r="M16" s="95"/>
    </row>
    <row r="17" spans="1:13" ht="16.5" customHeight="1">
      <c r="B17" s="6" t="s">
        <v>17</v>
      </c>
      <c r="C17" s="7"/>
      <c r="D17" s="7"/>
      <c r="E17" s="7"/>
      <c r="F17" s="7"/>
      <c r="G17" s="94">
        <v>1000</v>
      </c>
      <c r="H17" s="90"/>
      <c r="I17" s="95"/>
      <c r="J17" s="95"/>
      <c r="K17" s="95"/>
      <c r="L17" s="95"/>
      <c r="M17" s="95"/>
    </row>
    <row r="18" spans="1:13" ht="16.5" customHeight="1">
      <c r="B18" s="6" t="s">
        <v>18</v>
      </c>
      <c r="C18" s="7"/>
      <c r="D18" s="7"/>
      <c r="E18" s="7"/>
      <c r="F18" s="14"/>
      <c r="G18" s="96">
        <v>90000</v>
      </c>
      <c r="H18" s="90"/>
      <c r="I18" s="95"/>
      <c r="J18" s="95"/>
      <c r="K18" s="95"/>
      <c r="L18" s="95"/>
      <c r="M18" s="95"/>
    </row>
    <row r="19" spans="1:13" ht="16.5" customHeight="1" thickBot="1">
      <c r="B19" s="181" t="s">
        <v>19</v>
      </c>
      <c r="C19" s="182"/>
      <c r="D19" s="182"/>
      <c r="E19" s="182"/>
      <c r="F19" s="183"/>
      <c r="G19" s="94">
        <v>14000</v>
      </c>
      <c r="H19" s="90"/>
      <c r="I19" s="83"/>
      <c r="J19" s="83"/>
      <c r="K19" s="83"/>
      <c r="L19" s="83"/>
      <c r="M19" s="83"/>
    </row>
    <row r="20" spans="1:13" ht="16.5" customHeight="1" thickBot="1">
      <c r="B20" s="8" t="s">
        <v>20</v>
      </c>
      <c r="C20" s="9"/>
      <c r="D20" s="9"/>
      <c r="E20" s="9"/>
      <c r="F20" s="9"/>
      <c r="G20" s="70"/>
      <c r="H20" s="97">
        <f xml:space="preserve"> SUM(G7:G19)</f>
        <v>821000</v>
      </c>
      <c r="I20" s="90"/>
      <c r="J20" s="90"/>
      <c r="K20" s="90"/>
      <c r="L20" s="90"/>
      <c r="M20" s="90"/>
    </row>
    <row r="21" spans="1:13" ht="16.5" customHeight="1">
      <c r="B21" s="10"/>
      <c r="C21" s="11"/>
      <c r="D21" s="11"/>
      <c r="E21" s="11"/>
      <c r="F21" s="11"/>
      <c r="G21" s="69"/>
      <c r="H21" s="90"/>
      <c r="I21" s="90"/>
      <c r="J21" s="90"/>
      <c r="K21" s="90"/>
      <c r="L21" s="90"/>
      <c r="M21" s="90"/>
    </row>
    <row r="22" spans="1:13" ht="16.5" customHeight="1">
      <c r="B22" s="12" t="s">
        <v>21</v>
      </c>
      <c r="C22" s="13"/>
      <c r="D22" s="13"/>
      <c r="E22" s="13"/>
      <c r="F22" s="13"/>
      <c r="G22" s="94">
        <v>54000</v>
      </c>
      <c r="H22" s="90"/>
      <c r="I22" s="95" t="s">
        <v>22</v>
      </c>
      <c r="J22" s="95"/>
      <c r="K22" s="95"/>
      <c r="L22" s="95"/>
      <c r="M22" s="95"/>
    </row>
    <row r="23" spans="1:13" ht="16.5" customHeight="1">
      <c r="B23" s="6" t="s">
        <v>23</v>
      </c>
      <c r="C23" s="7"/>
      <c r="D23" s="7"/>
      <c r="E23" s="7"/>
      <c r="F23" s="7"/>
      <c r="G23" s="94">
        <v>72000</v>
      </c>
      <c r="H23" s="90"/>
      <c r="I23" s="95" t="s">
        <v>24</v>
      </c>
      <c r="J23" s="95"/>
      <c r="K23" s="95"/>
      <c r="L23" s="95"/>
      <c r="M23" s="95"/>
    </row>
    <row r="24" spans="1:13" ht="16.5" customHeight="1" thickBot="1">
      <c r="B24" s="6" t="s">
        <v>25</v>
      </c>
      <c r="C24" s="7"/>
      <c r="D24" s="7"/>
      <c r="E24" s="7"/>
      <c r="F24" s="7"/>
      <c r="G24" s="94">
        <v>0</v>
      </c>
      <c r="H24" s="90"/>
      <c r="I24" s="95"/>
      <c r="J24" s="95"/>
      <c r="K24" s="95"/>
      <c r="L24" s="95"/>
      <c r="M24" s="95"/>
    </row>
    <row r="25" spans="1:13" ht="16.5" customHeight="1" thickBot="1">
      <c r="B25" s="15" t="s">
        <v>26</v>
      </c>
      <c r="C25" s="16"/>
      <c r="D25" s="16"/>
      <c r="E25" s="16"/>
      <c r="F25" s="16"/>
      <c r="G25" s="98"/>
      <c r="H25" s="97">
        <f xml:space="preserve"> SUM(G22:G24)</f>
        <v>126000</v>
      </c>
      <c r="I25" s="90"/>
      <c r="J25" s="90"/>
      <c r="K25" s="90"/>
      <c r="L25" s="90"/>
      <c r="M25" s="90"/>
    </row>
    <row r="26" spans="1:13" ht="16.5" customHeight="1">
      <c r="B26" s="17"/>
      <c r="C26" s="9"/>
      <c r="D26" s="9"/>
      <c r="E26" s="9"/>
      <c r="F26" s="9"/>
      <c r="G26" s="73"/>
      <c r="H26" s="73"/>
      <c r="I26" s="90"/>
      <c r="J26" s="90"/>
      <c r="K26" s="90"/>
      <c r="L26" s="90"/>
      <c r="M26" s="90"/>
    </row>
    <row r="27" spans="1:13" ht="16.5" customHeight="1">
      <c r="A27" s="18" t="s">
        <v>27</v>
      </c>
      <c r="B27" s="19" t="s">
        <v>28</v>
      </c>
      <c r="C27" s="20"/>
      <c r="D27" s="20"/>
      <c r="E27" s="20"/>
      <c r="F27" s="21"/>
      <c r="G27" s="69"/>
      <c r="H27" s="90"/>
      <c r="I27" s="90"/>
      <c r="J27" s="90"/>
      <c r="K27" s="90"/>
      <c r="L27" s="90"/>
      <c r="M27" s="90"/>
    </row>
    <row r="28" spans="1:13" ht="16.5" customHeight="1" thickBot="1">
      <c r="A28" s="22"/>
      <c r="B28" s="6">
        <v>2131</v>
      </c>
      <c r="C28" s="23" t="s">
        <v>29</v>
      </c>
      <c r="D28" s="23"/>
      <c r="E28" s="23"/>
      <c r="F28" s="23"/>
      <c r="G28" s="94">
        <v>34000</v>
      </c>
      <c r="H28" s="90"/>
      <c r="I28" s="95" t="s">
        <v>30</v>
      </c>
      <c r="J28" s="95"/>
      <c r="K28" s="95"/>
      <c r="L28" s="95"/>
      <c r="M28" s="95"/>
    </row>
    <row r="29" spans="1:13" ht="16.5" customHeight="1" thickBot="1">
      <c r="A29" s="22"/>
      <c r="B29" s="201" t="s">
        <v>31</v>
      </c>
      <c r="C29" s="202"/>
      <c r="D29" s="202"/>
      <c r="E29" s="202"/>
      <c r="F29" s="202"/>
      <c r="G29" s="74"/>
      <c r="H29" s="97">
        <f xml:space="preserve"> SUM(G28:G28)</f>
        <v>34000</v>
      </c>
      <c r="I29" s="83"/>
      <c r="J29" s="83"/>
      <c r="K29" s="83"/>
      <c r="L29" s="83"/>
      <c r="M29" s="83"/>
    </row>
    <row r="30" spans="1:13" ht="11.25" customHeight="1">
      <c r="A30" s="44"/>
      <c r="B30" s="24"/>
      <c r="C30" s="24"/>
      <c r="D30" s="24"/>
      <c r="E30" s="24"/>
      <c r="F30" s="24"/>
      <c r="G30" s="73"/>
      <c r="H30" s="83"/>
      <c r="I30" s="83"/>
      <c r="J30" s="83"/>
      <c r="K30" s="83"/>
      <c r="L30" s="83"/>
      <c r="M30" s="83"/>
    </row>
    <row r="31" spans="1:13" ht="16.5" customHeight="1">
      <c r="A31" s="18" t="s">
        <v>27</v>
      </c>
      <c r="B31" s="19" t="s">
        <v>32</v>
      </c>
      <c r="C31" s="20"/>
      <c r="D31" s="27"/>
      <c r="E31" s="27"/>
      <c r="F31" s="185"/>
      <c r="G31" s="73"/>
      <c r="H31" s="83"/>
      <c r="I31" s="83"/>
      <c r="J31" s="83"/>
      <c r="K31" s="83"/>
      <c r="L31" s="83"/>
      <c r="M31" s="83"/>
    </row>
    <row r="32" spans="1:13" ht="16.5" customHeight="1" thickBot="1">
      <c r="A32" s="22"/>
      <c r="B32" s="6">
        <v>2111</v>
      </c>
      <c r="C32" s="23" t="s">
        <v>33</v>
      </c>
      <c r="D32" s="23"/>
      <c r="E32" s="23"/>
      <c r="F32" s="23"/>
      <c r="G32" s="94">
        <v>20000</v>
      </c>
      <c r="H32" s="90"/>
      <c r="I32" s="95" t="s">
        <v>34</v>
      </c>
      <c r="J32" s="95"/>
      <c r="K32" s="95"/>
      <c r="L32" s="95"/>
      <c r="M32" s="95"/>
    </row>
    <row r="33" spans="1:13" ht="16.5" customHeight="1">
      <c r="A33" s="22"/>
      <c r="B33" s="201" t="s">
        <v>35</v>
      </c>
      <c r="C33" s="202"/>
      <c r="D33" s="202"/>
      <c r="E33" s="202"/>
      <c r="F33" s="202"/>
      <c r="G33" s="74"/>
      <c r="H33" s="178">
        <f xml:space="preserve"> SUM(G32)</f>
        <v>20000</v>
      </c>
      <c r="I33" s="83"/>
      <c r="J33" s="83"/>
      <c r="K33" s="83"/>
      <c r="L33" s="83"/>
      <c r="M33" s="83"/>
    </row>
    <row r="34" spans="1:13" ht="16.5" customHeight="1">
      <c r="A34" s="22"/>
      <c r="B34" s="26"/>
      <c r="C34" s="26"/>
      <c r="D34" s="26"/>
      <c r="E34" s="26"/>
      <c r="F34" s="26"/>
      <c r="G34" s="73"/>
      <c r="H34" s="83"/>
      <c r="I34" s="83"/>
      <c r="J34" s="83"/>
      <c r="K34" s="83"/>
      <c r="L34" s="83"/>
      <c r="M34" s="83"/>
    </row>
    <row r="35" spans="1:13" ht="16.5" customHeight="1">
      <c r="A35" s="18" t="s">
        <v>27</v>
      </c>
      <c r="B35" s="19" t="s">
        <v>36</v>
      </c>
      <c r="C35" s="20"/>
      <c r="D35" s="27"/>
      <c r="E35" s="27"/>
      <c r="F35" s="185"/>
      <c r="G35" s="73"/>
      <c r="H35" s="83"/>
      <c r="I35" s="83"/>
      <c r="J35" s="83"/>
      <c r="K35" s="83"/>
      <c r="L35" s="83"/>
      <c r="M35" s="83"/>
    </row>
    <row r="36" spans="1:13" ht="16.5" customHeight="1" thickBot="1">
      <c r="A36" s="22"/>
      <c r="B36" s="6">
        <v>2111</v>
      </c>
      <c r="C36" s="23" t="s">
        <v>33</v>
      </c>
      <c r="D36" s="23"/>
      <c r="E36" s="23"/>
      <c r="F36" s="23"/>
      <c r="G36" s="94">
        <v>0</v>
      </c>
      <c r="H36" s="90"/>
      <c r="I36" s="95" t="s">
        <v>37</v>
      </c>
      <c r="J36" s="95"/>
      <c r="K36" s="95"/>
      <c r="L36" s="95"/>
      <c r="M36" s="95"/>
    </row>
    <row r="37" spans="1:13" ht="16.5" customHeight="1">
      <c r="A37" s="22"/>
      <c r="B37" s="201" t="s">
        <v>35</v>
      </c>
      <c r="C37" s="202"/>
      <c r="D37" s="202"/>
      <c r="E37" s="202"/>
      <c r="F37" s="202"/>
      <c r="G37" s="74"/>
      <c r="H37" s="178">
        <f xml:space="preserve"> SUM(G36)</f>
        <v>0</v>
      </c>
      <c r="I37" s="83"/>
      <c r="J37" s="83"/>
      <c r="K37" s="83"/>
      <c r="L37" s="83"/>
      <c r="M37" s="83"/>
    </row>
    <row r="38" spans="1:13" ht="16.5" customHeight="1">
      <c r="A38" s="22"/>
      <c r="B38" s="26"/>
      <c r="C38" s="26"/>
      <c r="D38" s="26"/>
      <c r="E38" s="26"/>
      <c r="F38" s="26"/>
      <c r="G38" s="73"/>
      <c r="H38" s="79"/>
      <c r="I38" s="83"/>
      <c r="J38" s="83"/>
      <c r="K38" s="83"/>
      <c r="L38" s="83"/>
      <c r="M38" s="83"/>
    </row>
    <row r="39" spans="1:13" ht="16.5" customHeight="1">
      <c r="A39" s="18" t="s">
        <v>27</v>
      </c>
      <c r="B39" s="19" t="s">
        <v>38</v>
      </c>
      <c r="C39" s="20"/>
      <c r="D39" s="27"/>
      <c r="E39" s="27"/>
      <c r="F39" s="185"/>
      <c r="G39" s="73"/>
      <c r="H39" s="83"/>
      <c r="I39" s="83"/>
      <c r="J39" s="83"/>
      <c r="K39" s="83"/>
      <c r="L39" s="83"/>
      <c r="M39" s="83"/>
    </row>
    <row r="40" spans="1:13" ht="16.5" customHeight="1" thickBot="1">
      <c r="A40" s="22"/>
      <c r="B40" s="6">
        <v>2141</v>
      </c>
      <c r="C40" s="23" t="s">
        <v>39</v>
      </c>
      <c r="D40" s="23"/>
      <c r="E40" s="23"/>
      <c r="F40" s="23"/>
      <c r="G40" s="94">
        <v>3000</v>
      </c>
      <c r="H40" s="90"/>
      <c r="I40" s="95" t="s">
        <v>40</v>
      </c>
      <c r="J40" s="95"/>
      <c r="K40" s="95"/>
      <c r="L40" s="95"/>
      <c r="M40" s="95"/>
    </row>
    <row r="41" spans="1:13" ht="16.5" customHeight="1" thickBot="1">
      <c r="A41" s="22"/>
      <c r="B41" s="201" t="s">
        <v>35</v>
      </c>
      <c r="C41" s="202"/>
      <c r="D41" s="202"/>
      <c r="E41" s="202"/>
      <c r="F41" s="202"/>
      <c r="G41" s="74"/>
      <c r="H41" s="97">
        <f xml:space="preserve"> SUM(G40)</f>
        <v>3000</v>
      </c>
      <c r="I41" s="83"/>
      <c r="J41" s="83"/>
      <c r="K41" s="83"/>
      <c r="L41" s="83"/>
      <c r="M41" s="83"/>
    </row>
    <row r="42" spans="1:13" ht="16.5" customHeight="1">
      <c r="A42" s="22"/>
      <c r="B42" s="27"/>
      <c r="C42" s="27"/>
      <c r="D42" s="27"/>
      <c r="E42" s="27"/>
      <c r="F42" s="27"/>
      <c r="G42" s="69"/>
      <c r="H42" s="90"/>
      <c r="I42" s="90"/>
      <c r="J42" s="90"/>
      <c r="K42" s="90"/>
      <c r="L42" s="90"/>
      <c r="M42" s="90"/>
    </row>
    <row r="43" spans="1:13" ht="16.5" customHeight="1">
      <c r="A43" s="18" t="s">
        <v>27</v>
      </c>
      <c r="B43" s="19" t="s">
        <v>41</v>
      </c>
      <c r="C43" s="20"/>
      <c r="D43" s="27"/>
      <c r="E43" s="27"/>
      <c r="F43" s="185"/>
      <c r="G43" s="73"/>
      <c r="H43" s="83"/>
      <c r="I43" s="83"/>
      <c r="J43" s="83"/>
      <c r="K43" s="83"/>
      <c r="L43" s="83"/>
      <c r="M43" s="83"/>
    </row>
    <row r="44" spans="1:13" ht="16.5" customHeight="1" thickBot="1">
      <c r="A44" s="18"/>
      <c r="B44" s="6">
        <v>2141</v>
      </c>
      <c r="C44" s="28" t="s">
        <v>42</v>
      </c>
      <c r="D44" s="28"/>
      <c r="E44" s="28"/>
      <c r="F44" s="29"/>
      <c r="G44" s="91">
        <v>1000</v>
      </c>
      <c r="H44" s="92"/>
      <c r="I44" s="92"/>
      <c r="J44" s="83"/>
      <c r="K44" s="83"/>
      <c r="L44" s="83"/>
      <c r="M44" s="83"/>
    </row>
    <row r="45" spans="1:13" ht="16.5" customHeight="1" thickBot="1">
      <c r="A45" s="22"/>
      <c r="B45" s="201" t="s">
        <v>35</v>
      </c>
      <c r="C45" s="202"/>
      <c r="D45" s="202"/>
      <c r="E45" s="202"/>
      <c r="F45" s="202"/>
      <c r="G45" s="74"/>
      <c r="H45" s="97">
        <f xml:space="preserve"> SUM(G44:G44)</f>
        <v>1000</v>
      </c>
      <c r="I45" s="83"/>
      <c r="J45" s="83"/>
      <c r="K45" s="83"/>
      <c r="L45" s="83"/>
      <c r="M45" s="83"/>
    </row>
    <row r="46" spans="1:13" ht="16.5" customHeight="1">
      <c r="A46" s="22"/>
      <c r="B46" s="8" t="s">
        <v>43</v>
      </c>
      <c r="C46" s="25"/>
      <c r="D46" s="25"/>
      <c r="E46" s="25"/>
      <c r="F46" s="25"/>
      <c r="G46" s="73"/>
      <c r="H46" s="99">
        <f>SUM(H28:H29,H31:H45)</f>
        <v>58000</v>
      </c>
      <c r="I46" s="83"/>
      <c r="J46" s="83"/>
      <c r="K46" s="83"/>
      <c r="L46" s="83"/>
      <c r="M46" s="83"/>
    </row>
    <row r="47" spans="1:13" ht="16.5" customHeight="1">
      <c r="A47" s="22"/>
      <c r="B47" s="66" t="s">
        <v>44</v>
      </c>
      <c r="C47" s="25"/>
      <c r="D47" s="25"/>
      <c r="E47" s="25"/>
      <c r="F47" s="25"/>
      <c r="G47" s="73"/>
      <c r="H47" s="99">
        <v>0</v>
      </c>
      <c r="I47" s="83"/>
      <c r="J47" s="83"/>
      <c r="K47" s="83"/>
      <c r="L47" s="83"/>
      <c r="M47" s="83"/>
    </row>
    <row r="48" spans="1:13" ht="16.5" customHeight="1" thickBot="1">
      <c r="A48" s="22"/>
      <c r="B48" s="66"/>
      <c r="C48" s="25"/>
      <c r="D48" s="25"/>
      <c r="E48" s="25"/>
      <c r="F48" s="25"/>
      <c r="G48" s="73"/>
      <c r="H48" s="73"/>
      <c r="I48" s="83"/>
      <c r="J48" s="83"/>
      <c r="K48" s="83"/>
      <c r="L48" s="83"/>
      <c r="M48" s="83"/>
    </row>
    <row r="49" spans="1:13" ht="16.5" customHeight="1" thickBot="1">
      <c r="A49" s="22"/>
      <c r="B49" s="203" t="s">
        <v>45</v>
      </c>
      <c r="C49" s="204"/>
      <c r="D49" s="204"/>
      <c r="E49" s="204"/>
      <c r="F49" s="204"/>
      <c r="G49" s="82"/>
      <c r="H49" s="141">
        <f>H20+H25+H46+H47</f>
        <v>1005000</v>
      </c>
      <c r="I49" s="83"/>
      <c r="J49" s="83"/>
      <c r="K49" s="83"/>
      <c r="L49" s="83"/>
      <c r="M49" s="83"/>
    </row>
    <row r="50" spans="1:13" ht="16.5" customHeight="1">
      <c r="A50" s="22"/>
      <c r="B50" s="31"/>
      <c r="C50" s="31"/>
      <c r="D50" s="31"/>
      <c r="E50" s="31"/>
      <c r="F50" s="31"/>
      <c r="G50" s="79"/>
      <c r="H50" s="79"/>
      <c r="I50" s="83"/>
      <c r="J50" s="83"/>
      <c r="K50" s="83"/>
      <c r="L50" s="83"/>
      <c r="M50" s="83"/>
    </row>
    <row r="51" spans="1:13" ht="15.75" thickBot="1">
      <c r="A51" s="22"/>
      <c r="B51" s="31"/>
      <c r="C51" s="31"/>
      <c r="D51" s="31"/>
      <c r="E51" s="31"/>
      <c r="F51" s="31"/>
      <c r="G51" s="79"/>
      <c r="H51" s="79"/>
      <c r="I51" s="83"/>
      <c r="J51" s="83"/>
      <c r="K51" s="83"/>
      <c r="L51" s="83"/>
      <c r="M51" s="83"/>
    </row>
    <row r="52" spans="1:13" ht="15.75" thickTop="1">
      <c r="A52" s="22"/>
      <c r="B52" s="206" t="s">
        <v>46</v>
      </c>
      <c r="C52" s="207"/>
      <c r="D52" s="207"/>
      <c r="E52" s="207"/>
      <c r="F52" s="208"/>
      <c r="G52" s="85"/>
      <c r="H52" s="84" t="s">
        <v>3</v>
      </c>
      <c r="I52" s="212" t="s">
        <v>4</v>
      </c>
      <c r="J52" s="213"/>
      <c r="K52" s="213"/>
      <c r="L52" s="213"/>
      <c r="M52" s="214"/>
    </row>
    <row r="53" spans="1:13" ht="15.75" thickBot="1">
      <c r="A53" s="22"/>
      <c r="B53" s="209"/>
      <c r="C53" s="210"/>
      <c r="D53" s="210"/>
      <c r="E53" s="210"/>
      <c r="F53" s="211"/>
      <c r="G53" s="87"/>
      <c r="H53" s="86" t="s">
        <v>47</v>
      </c>
      <c r="I53" s="215"/>
      <c r="J53" s="216"/>
      <c r="K53" s="216"/>
      <c r="L53" s="216"/>
      <c r="M53" s="217"/>
    </row>
    <row r="54" spans="1:13" ht="15.75" thickTop="1">
      <c r="A54" s="22"/>
      <c r="B54" s="32"/>
      <c r="C54" s="32"/>
      <c r="D54" s="32"/>
      <c r="E54" s="32"/>
      <c r="F54" s="32"/>
      <c r="G54" s="73"/>
      <c r="H54" s="83"/>
      <c r="I54" s="83"/>
      <c r="J54" s="83"/>
      <c r="K54" s="83"/>
      <c r="L54" s="83"/>
      <c r="M54" s="83"/>
    </row>
    <row r="55" spans="1:13">
      <c r="A55" s="18" t="s">
        <v>27</v>
      </c>
      <c r="B55" s="19" t="s">
        <v>48</v>
      </c>
      <c r="C55" s="20"/>
      <c r="D55" s="20"/>
      <c r="E55" s="20"/>
      <c r="F55" s="33"/>
      <c r="G55" s="69"/>
      <c r="H55" s="69"/>
      <c r="I55" s="90"/>
      <c r="J55" s="90"/>
      <c r="K55" s="90"/>
      <c r="L55" s="90"/>
      <c r="M55" s="90"/>
    </row>
    <row r="56" spans="1:13" ht="15.75" thickBot="1">
      <c r="A56" s="22"/>
      <c r="B56" s="34">
        <v>5169</v>
      </c>
      <c r="C56" s="35" t="s">
        <v>49</v>
      </c>
      <c r="D56" s="35"/>
      <c r="E56" s="35"/>
      <c r="F56" s="35"/>
      <c r="G56" s="68">
        <v>2000</v>
      </c>
      <c r="H56" s="69"/>
      <c r="I56" s="95" t="s">
        <v>50</v>
      </c>
      <c r="J56" s="95"/>
      <c r="K56" s="95"/>
      <c r="L56" s="95"/>
      <c r="M56" s="95"/>
    </row>
    <row r="57" spans="1:13" ht="15.75" thickBot="1">
      <c r="A57" s="22"/>
      <c r="B57" s="201" t="s">
        <v>35</v>
      </c>
      <c r="C57" s="202"/>
      <c r="D57" s="202"/>
      <c r="E57" s="202"/>
      <c r="F57" s="205"/>
      <c r="G57" s="70"/>
      <c r="H57" s="71">
        <f xml:space="preserve"> SUM(G56:G56)</f>
        <v>2000</v>
      </c>
      <c r="I57" s="83"/>
      <c r="J57" s="83"/>
      <c r="K57" s="83"/>
      <c r="L57" s="83"/>
      <c r="M57" s="83"/>
    </row>
    <row r="58" spans="1:13">
      <c r="A58" s="22"/>
      <c r="B58" s="184"/>
      <c r="C58" s="184"/>
      <c r="D58" s="184"/>
      <c r="E58" s="184"/>
      <c r="F58" s="184"/>
      <c r="G58" s="73"/>
      <c r="H58" s="73"/>
      <c r="I58" s="83"/>
      <c r="J58" s="83"/>
      <c r="K58" s="83"/>
      <c r="L58" s="83"/>
      <c r="M58" s="83"/>
    </row>
    <row r="59" spans="1:13">
      <c r="A59" s="18" t="s">
        <v>27</v>
      </c>
      <c r="B59" s="19" t="s">
        <v>51</v>
      </c>
      <c r="C59" s="20"/>
      <c r="D59" s="20"/>
      <c r="E59" s="20"/>
      <c r="F59" s="33"/>
      <c r="G59" s="69"/>
      <c r="H59" s="69"/>
      <c r="I59" s="90"/>
      <c r="J59" s="90"/>
      <c r="K59" s="90"/>
      <c r="L59" s="90"/>
      <c r="M59" s="90"/>
    </row>
    <row r="60" spans="1:13">
      <c r="A60" s="18"/>
      <c r="B60" s="38">
        <v>5021</v>
      </c>
      <c r="C60" s="39" t="s">
        <v>52</v>
      </c>
      <c r="D60" s="39"/>
      <c r="E60" s="39"/>
      <c r="F60" s="39"/>
      <c r="G60" s="72">
        <v>1000</v>
      </c>
      <c r="H60" s="69"/>
      <c r="I60" s="90" t="s">
        <v>53</v>
      </c>
      <c r="J60" s="90"/>
      <c r="K60" s="90"/>
      <c r="L60" s="90"/>
      <c r="M60" s="90"/>
    </row>
    <row r="61" spans="1:13">
      <c r="A61" s="22"/>
      <c r="B61" s="38">
        <v>5139</v>
      </c>
      <c r="C61" s="39" t="s">
        <v>54</v>
      </c>
      <c r="D61" s="35"/>
      <c r="E61" s="35"/>
      <c r="F61" s="35"/>
      <c r="G61" s="68">
        <v>1000</v>
      </c>
      <c r="H61" s="69"/>
      <c r="I61" s="90" t="s">
        <v>55</v>
      </c>
      <c r="J61" s="90"/>
      <c r="K61" s="90"/>
      <c r="L61" s="90"/>
      <c r="M61" s="95"/>
    </row>
    <row r="62" spans="1:13" ht="15.75" thickBot="1">
      <c r="A62" s="22"/>
      <c r="B62" s="34">
        <v>6121</v>
      </c>
      <c r="C62" s="35" t="s">
        <v>56</v>
      </c>
      <c r="D62" s="35"/>
      <c r="E62" s="35"/>
      <c r="F62" s="35"/>
      <c r="G62" s="68">
        <v>0</v>
      </c>
      <c r="H62" s="69"/>
      <c r="I62" s="95"/>
      <c r="J62" s="95"/>
      <c r="K62" s="95"/>
      <c r="L62" s="95"/>
      <c r="M62" s="95"/>
    </row>
    <row r="63" spans="1:13" ht="15.75" thickBot="1">
      <c r="A63" s="22"/>
      <c r="B63" s="201" t="s">
        <v>35</v>
      </c>
      <c r="C63" s="202"/>
      <c r="D63" s="202"/>
      <c r="E63" s="202"/>
      <c r="F63" s="202"/>
      <c r="G63" s="70"/>
      <c r="H63" s="71">
        <f xml:space="preserve"> SUM(G60:G62)</f>
        <v>2000</v>
      </c>
      <c r="I63" s="83"/>
      <c r="J63" s="83"/>
      <c r="K63" s="83"/>
      <c r="L63" s="83"/>
      <c r="M63" s="83"/>
    </row>
    <row r="64" spans="1:13">
      <c r="A64" s="22"/>
      <c r="B64" s="184"/>
      <c r="C64" s="184"/>
      <c r="D64" s="184"/>
      <c r="E64" s="184"/>
      <c r="F64" s="184"/>
      <c r="G64" s="73"/>
      <c r="H64" s="73"/>
      <c r="I64" s="83"/>
      <c r="J64" s="83"/>
      <c r="K64" s="83"/>
      <c r="L64" s="83"/>
      <c r="M64" s="83"/>
    </row>
    <row r="65" spans="1:13">
      <c r="A65" s="18" t="s">
        <v>27</v>
      </c>
      <c r="B65" s="19" t="s">
        <v>57</v>
      </c>
      <c r="C65" s="20"/>
      <c r="D65" s="20"/>
      <c r="E65" s="20"/>
      <c r="F65" s="33"/>
      <c r="G65" s="69"/>
      <c r="H65" s="69"/>
      <c r="I65" s="90"/>
      <c r="J65" s="90"/>
      <c r="K65" s="90"/>
      <c r="L65" s="90"/>
      <c r="M65" s="90"/>
    </row>
    <row r="66" spans="1:13" ht="15.75" thickBot="1">
      <c r="A66" s="22"/>
      <c r="B66" s="34">
        <v>5164</v>
      </c>
      <c r="C66" s="35" t="s">
        <v>58</v>
      </c>
      <c r="D66" s="35"/>
      <c r="E66" s="35"/>
      <c r="F66" s="35"/>
      <c r="G66" s="68">
        <v>1000</v>
      </c>
      <c r="H66" s="69"/>
      <c r="I66" s="95" t="s">
        <v>59</v>
      </c>
      <c r="J66" s="95"/>
      <c r="K66" s="95"/>
      <c r="L66" s="95"/>
      <c r="M66" s="95"/>
    </row>
    <row r="67" spans="1:13" ht="15.75" thickBot="1">
      <c r="A67" s="22"/>
      <c r="B67" s="201" t="s">
        <v>35</v>
      </c>
      <c r="C67" s="202"/>
      <c r="D67" s="202"/>
      <c r="E67" s="202"/>
      <c r="F67" s="205"/>
      <c r="G67" s="70"/>
      <c r="H67" s="71">
        <f xml:space="preserve"> SUM(G66:G66)</f>
        <v>1000</v>
      </c>
      <c r="I67" s="83"/>
      <c r="J67" s="83"/>
      <c r="K67" s="83"/>
      <c r="L67" s="83"/>
      <c r="M67" s="83"/>
    </row>
    <row r="68" spans="1:13" ht="16.5" customHeight="1">
      <c r="A68" s="44"/>
      <c r="B68" s="25"/>
      <c r="C68" s="25"/>
      <c r="D68" s="25"/>
      <c r="E68" s="25"/>
      <c r="F68" s="25"/>
      <c r="G68" s="73"/>
      <c r="H68" s="73"/>
      <c r="I68" s="83"/>
      <c r="J68" s="83"/>
      <c r="K68" s="83"/>
      <c r="L68" s="83"/>
      <c r="M68" s="83"/>
    </row>
    <row r="69" spans="1:13" ht="16.5" customHeight="1">
      <c r="A69" s="18" t="s">
        <v>27</v>
      </c>
      <c r="B69" s="19" t="s">
        <v>60</v>
      </c>
      <c r="C69" s="20"/>
      <c r="D69" s="27"/>
      <c r="E69" s="27"/>
      <c r="F69" s="185"/>
      <c r="G69" s="77"/>
      <c r="H69" s="73"/>
      <c r="I69" s="83"/>
      <c r="J69" s="83"/>
      <c r="K69" s="83"/>
      <c r="L69" s="83"/>
      <c r="M69" s="83"/>
    </row>
    <row r="70" spans="1:13" ht="16.5" customHeight="1">
      <c r="A70" s="22"/>
      <c r="B70" s="34">
        <v>5139</v>
      </c>
      <c r="C70" s="35" t="s">
        <v>61</v>
      </c>
      <c r="D70" s="35"/>
      <c r="E70" s="35"/>
      <c r="F70" s="35"/>
      <c r="G70" s="68">
        <v>1000</v>
      </c>
      <c r="H70" s="69"/>
      <c r="I70" s="95"/>
      <c r="J70" s="95"/>
      <c r="K70" s="95"/>
      <c r="L70" s="95"/>
      <c r="M70" s="95"/>
    </row>
    <row r="71" spans="1:13" ht="15.75" thickBot="1">
      <c r="A71" s="18"/>
      <c r="B71" s="34">
        <v>5175</v>
      </c>
      <c r="C71" s="35" t="s">
        <v>62</v>
      </c>
      <c r="D71" s="35"/>
      <c r="E71" s="35"/>
      <c r="F71" s="35"/>
      <c r="G71" s="68">
        <v>1000</v>
      </c>
      <c r="H71" s="73"/>
      <c r="I71" s="95"/>
      <c r="J71" s="95"/>
      <c r="K71" s="95"/>
      <c r="L71" s="95"/>
      <c r="M71" s="95"/>
    </row>
    <row r="72" spans="1:13" ht="15.75" thickBot="1">
      <c r="A72" s="22"/>
      <c r="B72" s="201" t="s">
        <v>35</v>
      </c>
      <c r="C72" s="202"/>
      <c r="D72" s="202"/>
      <c r="E72" s="202"/>
      <c r="F72" s="202"/>
      <c r="G72" s="70"/>
      <c r="H72" s="71">
        <f xml:space="preserve"> SUM(G70:G71)</f>
        <v>2000</v>
      </c>
      <c r="I72" s="83"/>
      <c r="J72" s="83"/>
      <c r="K72" s="83"/>
      <c r="L72" s="83"/>
      <c r="M72" s="83"/>
    </row>
    <row r="73" spans="1:13">
      <c r="A73" s="22"/>
      <c r="B73" s="27"/>
      <c r="C73" s="27"/>
      <c r="D73" s="27"/>
      <c r="E73" s="27"/>
      <c r="F73" s="67"/>
      <c r="G73" s="69"/>
      <c r="H73" s="69"/>
      <c r="I73" s="90"/>
      <c r="J73" s="90"/>
      <c r="K73" s="90"/>
      <c r="L73" s="90"/>
      <c r="M73" s="90"/>
    </row>
    <row r="74" spans="1:13">
      <c r="A74" s="18" t="s">
        <v>27</v>
      </c>
      <c r="B74" s="19" t="s">
        <v>63</v>
      </c>
      <c r="C74" s="20"/>
      <c r="D74" s="27"/>
      <c r="E74" s="27"/>
      <c r="F74" s="185"/>
      <c r="G74" s="73"/>
      <c r="H74" s="73"/>
      <c r="I74" s="83"/>
      <c r="J74" s="83"/>
      <c r="K74" s="83"/>
      <c r="L74" s="83"/>
      <c r="M74" s="83"/>
    </row>
    <row r="75" spans="1:13" ht="15.75" thickBot="1">
      <c r="A75" s="18"/>
      <c r="B75" s="38">
        <v>5021</v>
      </c>
      <c r="C75" s="36" t="s">
        <v>52</v>
      </c>
      <c r="D75" s="39"/>
      <c r="E75" s="39"/>
      <c r="F75" s="39"/>
      <c r="G75" s="72">
        <v>1000</v>
      </c>
      <c r="H75" s="69"/>
      <c r="I75" s="95" t="s">
        <v>64</v>
      </c>
      <c r="J75" s="95"/>
      <c r="K75" s="95"/>
      <c r="L75" s="95"/>
      <c r="M75" s="95"/>
    </row>
    <row r="76" spans="1:13" ht="15.75" thickBot="1">
      <c r="A76" s="22"/>
      <c r="B76" s="201" t="s">
        <v>35</v>
      </c>
      <c r="C76" s="202"/>
      <c r="D76" s="202"/>
      <c r="E76" s="202"/>
      <c r="F76" s="202"/>
      <c r="G76" s="74"/>
      <c r="H76" s="71">
        <f xml:space="preserve"> SUM(G75)</f>
        <v>1000</v>
      </c>
      <c r="I76" s="83"/>
      <c r="J76" s="83"/>
      <c r="K76" s="83"/>
      <c r="L76" s="83"/>
      <c r="M76" s="83"/>
    </row>
    <row r="77" spans="1:13">
      <c r="A77" s="22"/>
      <c r="B77" s="24"/>
      <c r="C77" s="24"/>
      <c r="D77" s="24"/>
      <c r="E77" s="24"/>
      <c r="F77" s="67"/>
      <c r="G77" s="78"/>
      <c r="H77" s="75"/>
      <c r="I77" s="83"/>
      <c r="J77" s="83"/>
      <c r="K77" s="83"/>
      <c r="L77" s="83"/>
      <c r="M77" s="83"/>
    </row>
    <row r="78" spans="1:13">
      <c r="A78" s="18" t="s">
        <v>27</v>
      </c>
      <c r="B78" s="19" t="s">
        <v>65</v>
      </c>
      <c r="C78" s="20"/>
      <c r="D78" s="20"/>
      <c r="E78" s="20"/>
      <c r="F78" s="33"/>
      <c r="G78" s="69"/>
      <c r="H78" s="69"/>
      <c r="I78" s="90"/>
      <c r="J78" s="90"/>
      <c r="K78" s="90"/>
      <c r="L78" s="90"/>
      <c r="M78" s="90"/>
    </row>
    <row r="79" spans="1:13">
      <c r="A79" s="22"/>
      <c r="B79" s="34">
        <v>5139</v>
      </c>
      <c r="C79" s="35" t="s">
        <v>61</v>
      </c>
      <c r="D79" s="35"/>
      <c r="E79" s="35"/>
      <c r="F79" s="35"/>
      <c r="G79" s="68">
        <v>2000</v>
      </c>
      <c r="H79" s="69"/>
      <c r="I79" s="95"/>
      <c r="J79" s="95"/>
      <c r="K79" s="95"/>
      <c r="L79" s="95"/>
      <c r="M79" s="95"/>
    </row>
    <row r="80" spans="1:13">
      <c r="A80" s="22"/>
      <c r="B80" s="34">
        <v>5164</v>
      </c>
      <c r="C80" s="35" t="s">
        <v>58</v>
      </c>
      <c r="D80" s="35"/>
      <c r="E80" s="35"/>
      <c r="F80" s="35"/>
      <c r="G80" s="68">
        <v>10000</v>
      </c>
      <c r="H80" s="69"/>
      <c r="I80" s="95" t="s">
        <v>66</v>
      </c>
      <c r="J80" s="95"/>
      <c r="K80" s="95"/>
      <c r="L80" s="95"/>
      <c r="M80" s="95"/>
    </row>
    <row r="81" spans="1:13">
      <c r="A81" s="22"/>
      <c r="B81" s="34">
        <v>5169</v>
      </c>
      <c r="C81" s="35" t="s">
        <v>49</v>
      </c>
      <c r="D81" s="35"/>
      <c r="E81" s="35"/>
      <c r="F81" s="35"/>
      <c r="G81" s="68">
        <v>12000</v>
      </c>
      <c r="H81" s="69"/>
      <c r="I81" s="95" t="s">
        <v>67</v>
      </c>
      <c r="J81" s="95"/>
      <c r="K81" s="95"/>
      <c r="L81" s="95"/>
      <c r="M81" s="95"/>
    </row>
    <row r="82" spans="1:13">
      <c r="A82" s="22"/>
      <c r="B82" s="34">
        <v>5175</v>
      </c>
      <c r="C82" s="35" t="s">
        <v>62</v>
      </c>
      <c r="D82" s="35"/>
      <c r="E82" s="35"/>
      <c r="F82" s="35"/>
      <c r="G82" s="68">
        <v>7000</v>
      </c>
      <c r="H82" s="69"/>
      <c r="I82" s="95"/>
      <c r="J82" s="95"/>
      <c r="K82" s="95"/>
      <c r="L82" s="95"/>
      <c r="M82" s="95"/>
    </row>
    <row r="83" spans="1:13" ht="15.75" thickBot="1">
      <c r="A83" s="22"/>
      <c r="B83" s="34">
        <v>5194</v>
      </c>
      <c r="C83" s="35" t="s">
        <v>68</v>
      </c>
      <c r="D83" s="35"/>
      <c r="E83" s="35"/>
      <c r="F83" s="35"/>
      <c r="G83" s="68">
        <v>4000</v>
      </c>
      <c r="H83" s="69"/>
      <c r="I83" s="95" t="s">
        <v>69</v>
      </c>
      <c r="J83" s="95"/>
      <c r="K83" s="95"/>
      <c r="L83" s="95"/>
      <c r="M83" s="95"/>
    </row>
    <row r="84" spans="1:13" ht="15.75" thickBot="1">
      <c r="A84" s="22"/>
      <c r="B84" s="201" t="s">
        <v>35</v>
      </c>
      <c r="C84" s="202"/>
      <c r="D84" s="202"/>
      <c r="E84" s="202"/>
      <c r="F84" s="202"/>
      <c r="G84" s="70"/>
      <c r="H84" s="71">
        <f xml:space="preserve"> SUM(G79:G83)</f>
        <v>35000</v>
      </c>
      <c r="I84" s="83"/>
      <c r="J84" s="83"/>
      <c r="K84" s="83"/>
      <c r="L84" s="83"/>
      <c r="M84" s="83"/>
    </row>
    <row r="85" spans="1:13">
      <c r="A85" s="22"/>
      <c r="B85" s="25"/>
      <c r="C85" s="25"/>
      <c r="D85" s="25"/>
      <c r="E85" s="25"/>
      <c r="F85" s="25"/>
      <c r="G85" s="73"/>
      <c r="H85" s="79"/>
      <c r="I85" s="83"/>
      <c r="J85" s="83"/>
      <c r="K85" s="83"/>
      <c r="L85" s="83"/>
      <c r="M85" s="83"/>
    </row>
    <row r="86" spans="1:13">
      <c r="A86" s="18" t="s">
        <v>27</v>
      </c>
      <c r="B86" s="19" t="s">
        <v>70</v>
      </c>
      <c r="C86" s="20"/>
      <c r="D86" s="27"/>
      <c r="E86" s="27"/>
      <c r="F86" s="185"/>
      <c r="G86" s="73"/>
      <c r="H86" s="73"/>
      <c r="I86" s="83"/>
      <c r="J86" s="83"/>
      <c r="K86" s="83"/>
      <c r="L86" s="83"/>
      <c r="M86" s="83"/>
    </row>
    <row r="87" spans="1:13" ht="15.75" thickBot="1">
      <c r="A87" s="22"/>
      <c r="B87" s="34">
        <v>5499</v>
      </c>
      <c r="C87" s="35" t="s">
        <v>71</v>
      </c>
      <c r="D87" s="35"/>
      <c r="E87" s="35"/>
      <c r="F87" s="35"/>
      <c r="G87" s="68">
        <v>3000</v>
      </c>
      <c r="H87" s="69"/>
      <c r="I87" s="95" t="s">
        <v>72</v>
      </c>
      <c r="J87" s="95"/>
      <c r="K87" s="95"/>
      <c r="L87" s="95"/>
      <c r="M87" s="95"/>
    </row>
    <row r="88" spans="1:13" ht="15.75" customHeight="1" thickBot="1">
      <c r="A88" s="22"/>
      <c r="B88" s="201" t="s">
        <v>35</v>
      </c>
      <c r="C88" s="202"/>
      <c r="D88" s="202"/>
      <c r="E88" s="202"/>
      <c r="F88" s="202"/>
      <c r="G88" s="74"/>
      <c r="H88" s="71">
        <f xml:space="preserve"> SUM(G87:G87)</f>
        <v>3000</v>
      </c>
      <c r="I88" s="83"/>
      <c r="J88" s="83"/>
      <c r="K88" s="83"/>
      <c r="L88" s="83"/>
      <c r="M88" s="83"/>
    </row>
    <row r="89" spans="1:13">
      <c r="A89" s="22"/>
      <c r="B89" s="27"/>
      <c r="C89" s="27"/>
      <c r="D89" s="27"/>
      <c r="E89" s="27"/>
      <c r="F89" s="27"/>
      <c r="G89" s="69"/>
      <c r="H89" s="69"/>
      <c r="I89" s="90"/>
      <c r="J89" s="90"/>
      <c r="K89" s="90"/>
      <c r="L89" s="90"/>
      <c r="M89" s="90"/>
    </row>
    <row r="90" spans="1:13">
      <c r="A90" s="18" t="s">
        <v>27</v>
      </c>
      <c r="B90" s="19" t="s">
        <v>73</v>
      </c>
      <c r="C90" s="20"/>
      <c r="D90" s="20"/>
      <c r="E90" s="20"/>
      <c r="F90" s="33"/>
      <c r="G90" s="69"/>
      <c r="H90" s="69"/>
      <c r="I90" s="90"/>
      <c r="J90" s="90"/>
      <c r="K90" s="90"/>
      <c r="L90" s="90"/>
      <c r="M90" s="90"/>
    </row>
    <row r="91" spans="1:13">
      <c r="A91" s="18"/>
      <c r="B91" s="38">
        <v>5021</v>
      </c>
      <c r="C91" s="36" t="s">
        <v>52</v>
      </c>
      <c r="D91" s="43"/>
      <c r="E91" s="43"/>
      <c r="F91" s="43"/>
      <c r="G91" s="68">
        <v>10000</v>
      </c>
      <c r="H91" s="69"/>
      <c r="I91" s="90"/>
      <c r="J91" s="90"/>
      <c r="K91" s="90"/>
      <c r="L91" s="90"/>
      <c r="M91" s="90"/>
    </row>
    <row r="92" spans="1:13">
      <c r="A92" s="18"/>
      <c r="B92" s="34">
        <v>5139</v>
      </c>
      <c r="C92" s="35" t="s">
        <v>61</v>
      </c>
      <c r="D92" s="43"/>
      <c r="E92" s="43"/>
      <c r="F92" s="43"/>
      <c r="G92" s="68">
        <v>3000</v>
      </c>
      <c r="H92" s="69"/>
      <c r="I92" s="95"/>
      <c r="J92" s="95"/>
      <c r="K92" s="95"/>
      <c r="L92" s="95"/>
      <c r="M92" s="95"/>
    </row>
    <row r="93" spans="1:13">
      <c r="A93" s="22"/>
      <c r="B93" s="34">
        <v>5154</v>
      </c>
      <c r="C93" s="35" t="s">
        <v>74</v>
      </c>
      <c r="D93" s="35"/>
      <c r="E93" s="35"/>
      <c r="F93" s="35"/>
      <c r="G93" s="68">
        <v>20000</v>
      </c>
      <c r="H93" s="69"/>
      <c r="I93" s="95"/>
      <c r="J93" s="95"/>
      <c r="K93" s="95"/>
      <c r="L93" s="95"/>
      <c r="M93" s="95"/>
    </row>
    <row r="94" spans="1:13">
      <c r="A94" s="22"/>
      <c r="B94" s="34">
        <v>5171</v>
      </c>
      <c r="C94" s="35" t="s">
        <v>75</v>
      </c>
      <c r="D94" s="35"/>
      <c r="E94" s="35"/>
      <c r="F94" s="35"/>
      <c r="G94" s="68">
        <v>15000</v>
      </c>
      <c r="H94" s="69"/>
      <c r="I94" s="95"/>
      <c r="J94" s="95"/>
      <c r="K94" s="95"/>
      <c r="L94" s="95"/>
      <c r="M94" s="95"/>
    </row>
    <row r="95" spans="1:13" ht="15.75" thickBot="1">
      <c r="A95" s="22"/>
      <c r="B95" s="34">
        <v>6121</v>
      </c>
      <c r="C95" s="35" t="s">
        <v>56</v>
      </c>
      <c r="D95" s="35"/>
      <c r="E95" s="35"/>
      <c r="F95" s="35"/>
      <c r="G95" s="68">
        <v>0</v>
      </c>
      <c r="H95" s="69"/>
      <c r="I95" s="95" t="s">
        <v>76</v>
      </c>
      <c r="J95" s="95"/>
      <c r="K95" s="95"/>
      <c r="L95" s="95"/>
      <c r="M95" s="95"/>
    </row>
    <row r="96" spans="1:13" ht="15.75" thickBot="1">
      <c r="A96" s="22"/>
      <c r="B96" s="201" t="s">
        <v>35</v>
      </c>
      <c r="C96" s="202"/>
      <c r="D96" s="202"/>
      <c r="E96" s="202"/>
      <c r="F96" s="202"/>
      <c r="G96" s="70"/>
      <c r="H96" s="71">
        <f xml:space="preserve"> SUM(G91:G95)</f>
        <v>48000</v>
      </c>
      <c r="I96" s="83"/>
      <c r="J96" s="83"/>
      <c r="K96" s="83"/>
      <c r="L96" s="83"/>
      <c r="M96" s="83"/>
    </row>
    <row r="97" spans="1:13">
      <c r="A97" s="22"/>
      <c r="B97" s="24"/>
      <c r="C97" s="24"/>
      <c r="D97" s="24"/>
      <c r="E97" s="24"/>
      <c r="F97" s="24"/>
      <c r="G97" s="73"/>
      <c r="H97" s="79"/>
      <c r="I97" s="83"/>
      <c r="J97" s="83"/>
      <c r="K97" s="83"/>
      <c r="L97" s="83"/>
      <c r="M97" s="83"/>
    </row>
    <row r="98" spans="1:13">
      <c r="A98" s="18" t="s">
        <v>27</v>
      </c>
      <c r="B98" s="19" t="s">
        <v>77</v>
      </c>
      <c r="C98" s="20"/>
      <c r="D98" s="27"/>
      <c r="E98" s="27"/>
      <c r="F98" s="185"/>
      <c r="G98" s="73"/>
      <c r="H98" s="73"/>
      <c r="I98" s="83"/>
      <c r="J98" s="83"/>
      <c r="K98" s="83"/>
      <c r="L98" s="83"/>
      <c r="M98" s="83"/>
    </row>
    <row r="99" spans="1:13" ht="15.75" thickBot="1">
      <c r="A99" s="22"/>
      <c r="B99" s="34">
        <v>6119</v>
      </c>
      <c r="C99" s="35" t="s">
        <v>78</v>
      </c>
      <c r="D99" s="35"/>
      <c r="E99" s="35"/>
      <c r="F99" s="35"/>
      <c r="G99" s="68">
        <v>100000</v>
      </c>
      <c r="H99" s="69"/>
      <c r="I99" s="95" t="s">
        <v>79</v>
      </c>
      <c r="J99" s="95"/>
      <c r="K99" s="95"/>
      <c r="L99" s="95"/>
      <c r="M99" s="95"/>
    </row>
    <row r="100" spans="1:13" ht="15.75" thickBot="1">
      <c r="A100" s="22"/>
      <c r="B100" s="201" t="s">
        <v>35</v>
      </c>
      <c r="C100" s="202"/>
      <c r="D100" s="202"/>
      <c r="E100" s="202"/>
      <c r="F100" s="202"/>
      <c r="G100" s="74"/>
      <c r="H100" s="71">
        <f xml:space="preserve"> SUM(G99:G99)</f>
        <v>100000</v>
      </c>
      <c r="I100" s="83"/>
      <c r="J100" s="83"/>
      <c r="K100" s="83"/>
      <c r="L100" s="83"/>
      <c r="M100" s="83"/>
    </row>
    <row r="101" spans="1:13">
      <c r="A101" s="22"/>
      <c r="B101" s="27"/>
      <c r="C101" s="27"/>
      <c r="D101" s="27"/>
      <c r="E101" s="27"/>
      <c r="F101" s="27"/>
      <c r="G101" s="69"/>
      <c r="H101" s="69"/>
      <c r="I101" s="90"/>
      <c r="J101" s="90"/>
      <c r="K101" s="90"/>
      <c r="L101" s="90"/>
      <c r="M101" s="90"/>
    </row>
    <row r="102" spans="1:13" ht="15.75" customHeight="1">
      <c r="A102" s="18" t="s">
        <v>27</v>
      </c>
      <c r="B102" s="19" t="s">
        <v>80</v>
      </c>
      <c r="C102" s="20"/>
      <c r="D102" s="20"/>
      <c r="E102" s="20"/>
      <c r="F102" s="33"/>
      <c r="G102" s="69"/>
      <c r="H102" s="69"/>
      <c r="I102" s="90"/>
      <c r="J102" s="90"/>
      <c r="K102" s="90"/>
      <c r="L102" s="90"/>
      <c r="M102" s="90"/>
    </row>
    <row r="103" spans="1:13" ht="15.75" customHeight="1">
      <c r="A103" s="18"/>
      <c r="B103" s="34">
        <v>5154</v>
      </c>
      <c r="C103" s="35" t="s">
        <v>74</v>
      </c>
      <c r="D103" s="35"/>
      <c r="E103" s="35"/>
      <c r="F103" s="35"/>
      <c r="G103" s="68">
        <v>2000</v>
      </c>
      <c r="H103" s="69"/>
      <c r="I103" s="90" t="s">
        <v>81</v>
      </c>
      <c r="J103" s="90"/>
      <c r="K103" s="90"/>
      <c r="L103" s="90"/>
      <c r="M103" s="90"/>
    </row>
    <row r="104" spans="1:13">
      <c r="A104" s="22"/>
      <c r="B104" s="34">
        <v>5163</v>
      </c>
      <c r="C104" s="35" t="s">
        <v>82</v>
      </c>
      <c r="D104" s="35"/>
      <c r="E104" s="35"/>
      <c r="F104" s="35"/>
      <c r="G104" s="68">
        <v>11000</v>
      </c>
      <c r="H104" s="69"/>
      <c r="I104" s="95" t="s">
        <v>83</v>
      </c>
      <c r="J104" s="95"/>
      <c r="K104" s="95"/>
      <c r="L104" s="95"/>
      <c r="M104" s="95"/>
    </row>
    <row r="105" spans="1:13">
      <c r="A105" s="22"/>
      <c r="B105" s="34">
        <v>5166</v>
      </c>
      <c r="C105" s="35" t="s">
        <v>84</v>
      </c>
      <c r="D105" s="35"/>
      <c r="E105" s="35"/>
      <c r="F105" s="35"/>
      <c r="G105" s="68">
        <v>20000</v>
      </c>
      <c r="H105" s="69"/>
      <c r="I105" s="95" t="s">
        <v>85</v>
      </c>
      <c r="J105" s="95"/>
      <c r="K105" s="95"/>
      <c r="L105" s="95"/>
      <c r="M105" s="95"/>
    </row>
    <row r="106" spans="1:13">
      <c r="A106" s="44"/>
      <c r="B106" s="34">
        <v>5169</v>
      </c>
      <c r="C106" s="35" t="s">
        <v>49</v>
      </c>
      <c r="D106" s="35"/>
      <c r="E106" s="35"/>
      <c r="F106" s="35"/>
      <c r="G106" s="68">
        <v>10000</v>
      </c>
      <c r="H106" s="73"/>
      <c r="I106" s="100" t="s">
        <v>86</v>
      </c>
      <c r="J106" s="100"/>
      <c r="K106" s="100"/>
      <c r="L106" s="100"/>
      <c r="M106" s="100"/>
    </row>
    <row r="107" spans="1:13" ht="15.75" thickBot="1">
      <c r="A107" s="22"/>
      <c r="B107" s="45">
        <v>5362</v>
      </c>
      <c r="C107" s="46" t="s">
        <v>87</v>
      </c>
      <c r="D107" s="46"/>
      <c r="E107" s="46"/>
      <c r="F107" s="46"/>
      <c r="G107" s="80">
        <v>2000</v>
      </c>
      <c r="H107" s="69"/>
      <c r="I107" s="101" t="s">
        <v>88</v>
      </c>
      <c r="J107" s="101"/>
      <c r="K107" s="101"/>
      <c r="L107" s="101"/>
      <c r="M107" s="101"/>
    </row>
    <row r="108" spans="1:13" ht="15.75" thickBot="1">
      <c r="A108" s="22"/>
      <c r="B108" s="201" t="s">
        <v>35</v>
      </c>
      <c r="C108" s="202"/>
      <c r="D108" s="202"/>
      <c r="E108" s="202"/>
      <c r="F108" s="202"/>
      <c r="G108" s="81"/>
      <c r="H108" s="71">
        <f xml:space="preserve"> SUM(G103:G107)</f>
        <v>45000</v>
      </c>
      <c r="I108" s="83"/>
      <c r="J108" s="83"/>
      <c r="K108" s="83"/>
      <c r="L108" s="83"/>
      <c r="M108" s="83"/>
    </row>
    <row r="109" spans="1:13">
      <c r="A109" s="22"/>
      <c r="B109" s="184"/>
      <c r="C109" s="184"/>
      <c r="D109" s="184"/>
      <c r="E109" s="184"/>
      <c r="F109" s="184"/>
      <c r="G109" s="73"/>
      <c r="H109" s="73"/>
      <c r="I109" s="83"/>
      <c r="J109" s="83"/>
      <c r="K109" s="83"/>
      <c r="L109" s="83"/>
      <c r="M109" s="83"/>
    </row>
    <row r="110" spans="1:13">
      <c r="A110" s="18" t="s">
        <v>27</v>
      </c>
      <c r="B110" s="19" t="s">
        <v>89</v>
      </c>
      <c r="C110" s="20"/>
      <c r="D110" s="27"/>
      <c r="E110" s="27"/>
      <c r="F110" s="185"/>
      <c r="G110" s="73"/>
      <c r="H110" s="73"/>
      <c r="I110" s="83"/>
      <c r="J110" s="83"/>
      <c r="K110" s="83"/>
      <c r="L110" s="83"/>
      <c r="M110" s="83"/>
    </row>
    <row r="111" spans="1:13" ht="15.75" thickBot="1">
      <c r="A111" s="22"/>
      <c r="B111" s="34">
        <v>5169</v>
      </c>
      <c r="C111" s="35" t="s">
        <v>49</v>
      </c>
      <c r="D111" s="35"/>
      <c r="E111" s="35"/>
      <c r="F111" s="35"/>
      <c r="G111" s="68">
        <v>3000</v>
      </c>
      <c r="H111" s="69"/>
      <c r="I111" s="95"/>
      <c r="J111" s="95"/>
      <c r="K111" s="95"/>
      <c r="L111" s="95"/>
      <c r="M111" s="95"/>
    </row>
    <row r="112" spans="1:13" ht="15.75" thickBot="1">
      <c r="A112" s="22"/>
      <c r="B112" s="201" t="s">
        <v>35</v>
      </c>
      <c r="C112" s="202"/>
      <c r="D112" s="202"/>
      <c r="E112" s="202"/>
      <c r="F112" s="202"/>
      <c r="G112" s="74"/>
      <c r="H112" s="71">
        <f xml:space="preserve"> SUM(G111:G111)</f>
        <v>3000</v>
      </c>
      <c r="I112" s="83"/>
      <c r="J112" s="83"/>
      <c r="K112" s="83"/>
      <c r="L112" s="83"/>
      <c r="M112" s="83"/>
    </row>
    <row r="113" spans="1:13">
      <c r="A113" s="22"/>
      <c r="B113" s="41"/>
      <c r="C113" s="41"/>
      <c r="D113" s="41"/>
      <c r="E113" s="41"/>
      <c r="F113" s="41"/>
      <c r="G113" s="73"/>
      <c r="H113" s="73"/>
      <c r="I113" s="83"/>
      <c r="J113" s="90"/>
      <c r="K113" s="90"/>
      <c r="L113" s="90"/>
      <c r="M113" s="90"/>
    </row>
    <row r="114" spans="1:13">
      <c r="A114" s="18" t="s">
        <v>27</v>
      </c>
      <c r="B114" s="19" t="s">
        <v>90</v>
      </c>
      <c r="C114" s="20"/>
      <c r="D114" s="27"/>
      <c r="E114" s="27"/>
      <c r="F114" s="185"/>
      <c r="G114" s="73"/>
      <c r="H114" s="73"/>
      <c r="I114" s="83"/>
      <c r="J114" s="83"/>
      <c r="K114" s="83"/>
      <c r="L114" s="83"/>
      <c r="M114" s="83"/>
    </row>
    <row r="115" spans="1:13">
      <c r="A115" s="22"/>
      <c r="B115" s="34">
        <v>5169</v>
      </c>
      <c r="C115" s="35" t="s">
        <v>49</v>
      </c>
      <c r="D115" s="35"/>
      <c r="E115" s="35"/>
      <c r="F115" s="35"/>
      <c r="G115" s="68">
        <v>80000</v>
      </c>
      <c r="H115" s="69"/>
      <c r="I115" s="95"/>
      <c r="J115" s="95"/>
      <c r="K115" s="95"/>
      <c r="L115" s="95"/>
      <c r="M115" s="95"/>
    </row>
    <row r="116" spans="1:13" ht="15.75" thickBot="1">
      <c r="A116" s="22"/>
      <c r="B116" s="34">
        <v>5329</v>
      </c>
      <c r="C116" s="35" t="s">
        <v>91</v>
      </c>
      <c r="D116" s="35"/>
      <c r="E116" s="35"/>
      <c r="F116" s="35"/>
      <c r="G116" s="68">
        <v>1000</v>
      </c>
      <c r="H116" s="69"/>
      <c r="I116" s="95" t="s">
        <v>92</v>
      </c>
      <c r="J116" s="95"/>
      <c r="K116" s="95"/>
      <c r="L116" s="95"/>
      <c r="M116" s="95"/>
    </row>
    <row r="117" spans="1:13" ht="15.75" thickBot="1">
      <c r="A117" s="22"/>
      <c r="B117" s="201" t="s">
        <v>35</v>
      </c>
      <c r="C117" s="202"/>
      <c r="D117" s="202"/>
      <c r="E117" s="202"/>
      <c r="F117" s="202"/>
      <c r="G117" s="74"/>
      <c r="H117" s="71">
        <f xml:space="preserve"> SUM(G115:G116)</f>
        <v>81000</v>
      </c>
      <c r="I117" s="83"/>
      <c r="J117" s="83"/>
      <c r="K117" s="83"/>
      <c r="L117" s="83"/>
      <c r="M117" s="83"/>
    </row>
    <row r="118" spans="1:13">
      <c r="A118" s="18" t="s">
        <v>27</v>
      </c>
      <c r="B118" s="19" t="s">
        <v>93</v>
      </c>
      <c r="C118" s="20"/>
      <c r="D118" s="27"/>
      <c r="E118" s="27"/>
      <c r="F118" s="185"/>
      <c r="G118" s="73"/>
      <c r="H118" s="73"/>
      <c r="I118" s="83"/>
      <c r="J118" s="83"/>
      <c r="K118" s="83"/>
      <c r="L118" s="83"/>
      <c r="M118" s="83"/>
    </row>
    <row r="119" spans="1:13" ht="15.75" thickBot="1">
      <c r="A119" s="22"/>
      <c r="B119" s="34">
        <v>5169</v>
      </c>
      <c r="C119" s="35" t="s">
        <v>49</v>
      </c>
      <c r="D119" s="35"/>
      <c r="E119" s="35"/>
      <c r="F119" s="35"/>
      <c r="G119" s="68">
        <v>1000</v>
      </c>
      <c r="H119" s="69"/>
      <c r="I119" s="95" t="s">
        <v>94</v>
      </c>
      <c r="J119" s="95"/>
      <c r="K119" s="95"/>
      <c r="L119" s="95"/>
      <c r="M119" s="95"/>
    </row>
    <row r="120" spans="1:13" ht="15.75" thickBot="1">
      <c r="A120" s="22"/>
      <c r="B120" s="201" t="s">
        <v>35</v>
      </c>
      <c r="C120" s="202"/>
      <c r="D120" s="202"/>
      <c r="E120" s="202"/>
      <c r="F120" s="202"/>
      <c r="G120" s="74"/>
      <c r="H120" s="71">
        <f xml:space="preserve"> SUM(G119:G119)</f>
        <v>1000</v>
      </c>
      <c r="I120" s="83"/>
      <c r="J120" s="83"/>
      <c r="K120" s="83"/>
      <c r="L120" s="83"/>
      <c r="M120" s="83"/>
    </row>
    <row r="121" spans="1:13">
      <c r="A121" s="22"/>
      <c r="B121" s="184"/>
      <c r="C121" s="184"/>
      <c r="D121" s="184"/>
      <c r="E121" s="184"/>
      <c r="F121" s="184"/>
      <c r="G121" s="73"/>
      <c r="H121" s="79"/>
      <c r="I121" s="83"/>
      <c r="J121" s="83"/>
      <c r="K121" s="83"/>
      <c r="L121" s="83"/>
      <c r="M121" s="83"/>
    </row>
    <row r="122" spans="1:13">
      <c r="A122" s="18" t="s">
        <v>27</v>
      </c>
      <c r="B122" s="19" t="s">
        <v>32</v>
      </c>
      <c r="C122" s="20"/>
      <c r="D122" s="27"/>
      <c r="E122" s="27"/>
      <c r="F122" s="185"/>
      <c r="G122" s="73"/>
      <c r="H122" s="73"/>
      <c r="I122" s="83"/>
      <c r="J122" s="83"/>
      <c r="K122" s="83"/>
      <c r="L122" s="83"/>
      <c r="M122" s="83"/>
    </row>
    <row r="123" spans="1:13" ht="15.75" thickBot="1">
      <c r="A123" s="22"/>
      <c r="B123" s="34">
        <v>5169</v>
      </c>
      <c r="C123" s="35" t="s">
        <v>49</v>
      </c>
      <c r="D123" s="35"/>
      <c r="E123" s="35"/>
      <c r="F123" s="35"/>
      <c r="G123" s="68">
        <v>40000</v>
      </c>
      <c r="H123" s="69"/>
      <c r="I123" s="95" t="s">
        <v>95</v>
      </c>
      <c r="J123" s="95"/>
      <c r="K123" s="95"/>
      <c r="L123" s="95"/>
      <c r="M123" s="95"/>
    </row>
    <row r="124" spans="1:13" ht="15.75" thickBot="1">
      <c r="A124" s="22"/>
      <c r="B124" s="201" t="s">
        <v>35</v>
      </c>
      <c r="C124" s="202"/>
      <c r="D124" s="202"/>
      <c r="E124" s="202"/>
      <c r="F124" s="202"/>
      <c r="G124" s="74"/>
      <c r="H124" s="71">
        <f xml:space="preserve"> SUM(G123:G123)</f>
        <v>40000</v>
      </c>
      <c r="I124" s="83"/>
      <c r="J124" s="83"/>
      <c r="K124" s="83"/>
      <c r="L124" s="83"/>
      <c r="M124" s="83"/>
    </row>
    <row r="125" spans="1:13">
      <c r="A125" s="22"/>
      <c r="B125" s="40"/>
      <c r="C125" s="40"/>
      <c r="D125" s="40"/>
      <c r="E125" s="180" t="s">
        <v>96</v>
      </c>
      <c r="F125" s="180"/>
      <c r="G125" s="69"/>
      <c r="H125" s="76">
        <f>SUM(H112:H124)</f>
        <v>125000</v>
      </c>
      <c r="I125" s="90"/>
      <c r="J125" s="90"/>
      <c r="K125" s="90"/>
      <c r="L125" s="90"/>
      <c r="M125" s="90"/>
    </row>
    <row r="126" spans="1:13">
      <c r="A126" s="22"/>
      <c r="B126" s="42"/>
      <c r="C126" s="42"/>
      <c r="D126" s="42"/>
      <c r="E126" s="179"/>
      <c r="F126" s="179"/>
      <c r="G126" s="69"/>
      <c r="H126" s="76"/>
      <c r="I126" s="90"/>
      <c r="J126" s="90"/>
      <c r="K126" s="90"/>
      <c r="L126" s="90"/>
      <c r="M126" s="90"/>
    </row>
    <row r="127" spans="1:13">
      <c r="A127" s="18" t="s">
        <v>27</v>
      </c>
      <c r="B127" s="19" t="s">
        <v>97</v>
      </c>
      <c r="C127" s="20"/>
      <c r="D127" s="20"/>
      <c r="E127" s="20"/>
      <c r="F127" s="33"/>
      <c r="G127" s="69"/>
      <c r="H127" s="69"/>
      <c r="I127" s="90"/>
      <c r="J127" s="90"/>
      <c r="K127" s="90"/>
      <c r="L127" s="90"/>
      <c r="M127" s="90"/>
    </row>
    <row r="128" spans="1:13">
      <c r="A128" s="22"/>
      <c r="B128" s="34">
        <v>5011</v>
      </c>
      <c r="C128" s="35" t="s">
        <v>98</v>
      </c>
      <c r="D128" s="35"/>
      <c r="E128" s="35"/>
      <c r="F128" s="35"/>
      <c r="G128" s="68">
        <v>65000</v>
      </c>
      <c r="H128" s="69"/>
      <c r="I128" s="95"/>
      <c r="J128" s="95"/>
      <c r="K128" s="95"/>
      <c r="L128" s="95"/>
      <c r="M128" s="95"/>
    </row>
    <row r="129" spans="1:13">
      <c r="A129" s="22"/>
      <c r="B129" s="34">
        <v>5021</v>
      </c>
      <c r="C129" s="35" t="s">
        <v>52</v>
      </c>
      <c r="D129" s="35"/>
      <c r="E129" s="35"/>
      <c r="F129" s="35"/>
      <c r="G129" s="68">
        <v>5000</v>
      </c>
      <c r="H129" s="69"/>
      <c r="I129" s="95"/>
      <c r="J129" s="95"/>
      <c r="K129" s="95"/>
      <c r="L129" s="95"/>
      <c r="M129" s="95"/>
    </row>
    <row r="130" spans="1:13">
      <c r="A130" s="22"/>
      <c r="B130" s="34">
        <v>5031</v>
      </c>
      <c r="C130" s="35" t="s">
        <v>99</v>
      </c>
      <c r="D130" s="35"/>
      <c r="E130" s="35"/>
      <c r="F130" s="35"/>
      <c r="G130" s="68">
        <v>17000</v>
      </c>
      <c r="H130" s="69"/>
      <c r="I130" s="95"/>
      <c r="J130" s="95"/>
      <c r="K130" s="95"/>
      <c r="L130" s="95"/>
      <c r="M130" s="95"/>
    </row>
    <row r="131" spans="1:13">
      <c r="A131" s="22"/>
      <c r="B131" s="34">
        <v>5032</v>
      </c>
      <c r="C131" s="35" t="s">
        <v>100</v>
      </c>
      <c r="D131" s="35"/>
      <c r="E131" s="35"/>
      <c r="F131" s="35"/>
      <c r="G131" s="68">
        <v>6000</v>
      </c>
      <c r="H131" s="69"/>
      <c r="I131" s="95"/>
      <c r="J131" s="95"/>
      <c r="K131" s="95"/>
      <c r="L131" s="95"/>
      <c r="M131" s="95"/>
    </row>
    <row r="132" spans="1:13">
      <c r="A132" s="22"/>
      <c r="B132" s="34">
        <v>5038</v>
      </c>
      <c r="C132" s="35" t="s">
        <v>101</v>
      </c>
      <c r="D132" s="35"/>
      <c r="E132" s="35"/>
      <c r="F132" s="35"/>
      <c r="G132" s="68">
        <v>1000</v>
      </c>
      <c r="H132" s="69"/>
      <c r="I132" s="95"/>
      <c r="J132" s="95"/>
      <c r="K132" s="95"/>
      <c r="L132" s="95"/>
      <c r="M132" s="95"/>
    </row>
    <row r="133" spans="1:13">
      <c r="A133" s="22"/>
      <c r="B133" s="34">
        <v>5132</v>
      </c>
      <c r="C133" s="35" t="s">
        <v>102</v>
      </c>
      <c r="D133" s="35"/>
      <c r="E133" s="35"/>
      <c r="F133" s="35"/>
      <c r="G133" s="68">
        <v>3000</v>
      </c>
      <c r="H133" s="69"/>
      <c r="I133" s="95"/>
      <c r="J133" s="95"/>
      <c r="K133" s="95"/>
      <c r="L133" s="95"/>
      <c r="M133" s="95"/>
    </row>
    <row r="134" spans="1:13">
      <c r="A134" s="22"/>
      <c r="B134" s="34">
        <v>5137</v>
      </c>
      <c r="C134" s="35" t="s">
        <v>103</v>
      </c>
      <c r="D134" s="35"/>
      <c r="E134" s="35"/>
      <c r="F134" s="35"/>
      <c r="G134" s="68">
        <v>30000</v>
      </c>
      <c r="H134" s="69"/>
      <c r="I134" s="95"/>
      <c r="J134" s="95"/>
      <c r="K134" s="95"/>
      <c r="L134" s="95"/>
      <c r="M134" s="95"/>
    </row>
    <row r="135" spans="1:13">
      <c r="A135" s="22"/>
      <c r="B135" s="34">
        <v>5139</v>
      </c>
      <c r="C135" s="35" t="s">
        <v>61</v>
      </c>
      <c r="D135" s="35"/>
      <c r="E135" s="35"/>
      <c r="F135" s="35"/>
      <c r="G135" s="68">
        <v>15000</v>
      </c>
      <c r="H135" s="69"/>
      <c r="I135" s="95"/>
      <c r="J135" s="95"/>
      <c r="K135" s="95"/>
      <c r="L135" s="95"/>
      <c r="M135" s="95"/>
    </row>
    <row r="136" spans="1:13">
      <c r="A136" s="22"/>
      <c r="B136" s="34">
        <v>5156</v>
      </c>
      <c r="C136" s="35" t="s">
        <v>104</v>
      </c>
      <c r="D136" s="35"/>
      <c r="E136" s="35"/>
      <c r="F136" s="35"/>
      <c r="G136" s="68">
        <v>16000</v>
      </c>
      <c r="H136" s="69"/>
      <c r="I136" s="95" t="s">
        <v>105</v>
      </c>
      <c r="J136" s="95"/>
      <c r="K136" s="95"/>
      <c r="L136" s="95"/>
      <c r="M136" s="95"/>
    </row>
    <row r="137" spans="1:13">
      <c r="A137" s="22"/>
      <c r="B137" s="34">
        <v>5169</v>
      </c>
      <c r="C137" s="35" t="s">
        <v>49</v>
      </c>
      <c r="D137" s="35"/>
      <c r="E137" s="35"/>
      <c r="F137" s="35"/>
      <c r="G137" s="68">
        <v>6000</v>
      </c>
      <c r="H137" s="69"/>
      <c r="I137" s="95"/>
      <c r="J137" s="95"/>
      <c r="K137" s="95"/>
      <c r="L137" s="95"/>
      <c r="M137" s="95"/>
    </row>
    <row r="138" spans="1:13" ht="15.75" thickBot="1">
      <c r="A138" s="22"/>
      <c r="B138" s="34">
        <v>5171</v>
      </c>
      <c r="C138" s="35" t="s">
        <v>75</v>
      </c>
      <c r="D138" s="35"/>
      <c r="E138" s="35"/>
      <c r="F138" s="35"/>
      <c r="G138" s="68">
        <v>5000</v>
      </c>
      <c r="H138" s="69"/>
      <c r="I138" s="83"/>
      <c r="J138" s="83"/>
      <c r="K138" s="83"/>
      <c r="L138" s="83"/>
      <c r="M138" s="83"/>
    </row>
    <row r="139" spans="1:13" ht="15.75" thickBot="1">
      <c r="A139" s="22"/>
      <c r="B139" s="201" t="s">
        <v>35</v>
      </c>
      <c r="C139" s="202"/>
      <c r="D139" s="202"/>
      <c r="E139" s="202"/>
      <c r="F139" s="205"/>
      <c r="G139" s="70"/>
      <c r="H139" s="71">
        <f xml:space="preserve"> SUM(G128:G138)</f>
        <v>169000</v>
      </c>
      <c r="I139" s="83"/>
      <c r="J139" s="83"/>
      <c r="K139" s="83"/>
      <c r="L139" s="83"/>
      <c r="M139" s="83"/>
    </row>
    <row r="140" spans="1:13">
      <c r="A140" s="22"/>
      <c r="B140" s="26"/>
      <c r="C140" s="26"/>
      <c r="D140" s="26"/>
      <c r="E140" s="26"/>
      <c r="F140" s="26"/>
      <c r="G140" s="73"/>
      <c r="H140" s="79"/>
      <c r="I140" s="83"/>
      <c r="J140" s="83"/>
      <c r="K140" s="83"/>
      <c r="L140" s="83"/>
      <c r="M140" s="83"/>
    </row>
    <row r="141" spans="1:13">
      <c r="A141" s="18" t="s">
        <v>27</v>
      </c>
      <c r="B141" s="19" t="s">
        <v>106</v>
      </c>
      <c r="C141" s="20"/>
      <c r="D141" s="27"/>
      <c r="E141" s="27"/>
      <c r="F141" s="185"/>
      <c r="G141" s="73"/>
      <c r="H141" s="73"/>
      <c r="I141" s="83"/>
      <c r="J141" s="83"/>
      <c r="K141" s="83"/>
      <c r="L141" s="83"/>
      <c r="M141" s="83"/>
    </row>
    <row r="142" spans="1:13" ht="15.75" thickBot="1">
      <c r="A142" s="22"/>
      <c r="B142" s="34">
        <v>5499</v>
      </c>
      <c r="C142" s="35" t="s">
        <v>71</v>
      </c>
      <c r="D142" s="35"/>
      <c r="E142" s="35"/>
      <c r="F142" s="35"/>
      <c r="G142" s="68">
        <v>25000</v>
      </c>
      <c r="H142" s="69"/>
      <c r="I142" s="95" t="s">
        <v>107</v>
      </c>
      <c r="J142" s="95"/>
      <c r="K142" s="95"/>
      <c r="L142" s="95"/>
      <c r="M142" s="95"/>
    </row>
    <row r="143" spans="1:13" ht="15.75" thickBot="1">
      <c r="A143" s="22"/>
      <c r="B143" s="201" t="s">
        <v>35</v>
      </c>
      <c r="C143" s="202"/>
      <c r="D143" s="202"/>
      <c r="E143" s="202"/>
      <c r="F143" s="202"/>
      <c r="G143" s="74"/>
      <c r="H143" s="71">
        <f xml:space="preserve"> SUM(G142:G142)</f>
        <v>25000</v>
      </c>
      <c r="I143" s="83"/>
      <c r="J143" s="83"/>
      <c r="K143" s="83"/>
      <c r="L143" s="83"/>
      <c r="M143" s="83"/>
    </row>
    <row r="144" spans="1:13">
      <c r="A144" s="47"/>
      <c r="B144" s="48"/>
      <c r="C144" s="48"/>
      <c r="D144" s="40"/>
      <c r="E144" s="40"/>
      <c r="F144" s="24"/>
      <c r="G144" s="73"/>
      <c r="H144" s="73"/>
      <c r="I144" s="83"/>
      <c r="J144" s="83"/>
      <c r="K144" s="83"/>
      <c r="L144" s="83"/>
      <c r="M144" s="83"/>
    </row>
    <row r="145" spans="1:13">
      <c r="A145" s="18" t="s">
        <v>27</v>
      </c>
      <c r="B145" s="19" t="s">
        <v>108</v>
      </c>
      <c r="C145" s="20"/>
      <c r="D145" s="27"/>
      <c r="E145" s="27"/>
      <c r="F145" s="185"/>
      <c r="G145" s="73"/>
      <c r="H145" s="73"/>
      <c r="I145" s="83"/>
      <c r="J145" s="83"/>
      <c r="K145" s="83"/>
      <c r="L145" s="83"/>
      <c r="M145" s="83"/>
    </row>
    <row r="146" spans="1:13">
      <c r="A146" s="22"/>
      <c r="B146" s="34">
        <v>5169</v>
      </c>
      <c r="C146" s="35" t="s">
        <v>49</v>
      </c>
      <c r="D146" s="35"/>
      <c r="E146" s="35"/>
      <c r="F146" s="35"/>
      <c r="G146" s="68">
        <v>2000</v>
      </c>
      <c r="H146" s="69"/>
      <c r="I146" s="95" t="s">
        <v>109</v>
      </c>
      <c r="J146" s="95"/>
      <c r="K146" s="95"/>
      <c r="L146" s="95"/>
      <c r="M146" s="95"/>
    </row>
    <row r="147" spans="1:13" ht="15.75" thickBot="1">
      <c r="A147" s="22"/>
      <c r="B147" s="34">
        <v>5901</v>
      </c>
      <c r="C147" s="35" t="s">
        <v>110</v>
      </c>
      <c r="D147" s="35"/>
      <c r="E147" s="35"/>
      <c r="F147" s="35"/>
      <c r="G147" s="68">
        <v>2000</v>
      </c>
      <c r="H147" s="69"/>
      <c r="I147" s="95" t="s">
        <v>109</v>
      </c>
      <c r="J147" s="95"/>
      <c r="K147" s="95"/>
      <c r="L147" s="95"/>
      <c r="M147" s="95"/>
    </row>
    <row r="148" spans="1:13" ht="15.75" thickBot="1">
      <c r="A148" s="22"/>
      <c r="B148" s="201" t="s">
        <v>35</v>
      </c>
      <c r="C148" s="202"/>
      <c r="D148" s="202"/>
      <c r="E148" s="202"/>
      <c r="F148" s="202"/>
      <c r="G148" s="74"/>
      <c r="H148" s="71">
        <f xml:space="preserve"> SUM(G146:G147)</f>
        <v>4000</v>
      </c>
      <c r="I148" s="83"/>
      <c r="J148" s="83"/>
      <c r="K148" s="83"/>
      <c r="L148" s="83"/>
      <c r="M148" s="83"/>
    </row>
    <row r="149" spans="1:13">
      <c r="A149" s="22"/>
      <c r="B149" s="24"/>
      <c r="C149" s="24"/>
      <c r="D149" s="24"/>
      <c r="E149" s="24"/>
      <c r="F149" s="24"/>
      <c r="G149" s="73"/>
      <c r="H149" s="79"/>
      <c r="I149" s="83"/>
      <c r="J149" s="83"/>
      <c r="K149" s="83"/>
      <c r="L149" s="83"/>
      <c r="M149" s="83"/>
    </row>
    <row r="150" spans="1:13">
      <c r="A150" s="22"/>
      <c r="B150" s="25"/>
      <c r="C150" s="25"/>
      <c r="D150" s="25"/>
      <c r="E150" s="25"/>
      <c r="F150" s="25"/>
      <c r="G150" s="73"/>
      <c r="H150" s="79"/>
      <c r="I150" s="83"/>
      <c r="J150" s="83"/>
      <c r="K150" s="83"/>
      <c r="L150" s="83"/>
      <c r="M150" s="83"/>
    </row>
    <row r="151" spans="1:13">
      <c r="A151" s="18" t="s">
        <v>27</v>
      </c>
      <c r="B151" s="19" t="s">
        <v>111</v>
      </c>
      <c r="C151" s="20"/>
      <c r="D151" s="20"/>
      <c r="E151" s="20"/>
      <c r="F151" s="33"/>
      <c r="G151" s="77"/>
      <c r="H151" s="69"/>
      <c r="I151" s="90"/>
      <c r="J151" s="90"/>
      <c r="K151" s="90"/>
      <c r="L151" s="90"/>
      <c r="M151" s="90"/>
    </row>
    <row r="152" spans="1:13">
      <c r="A152" s="18"/>
      <c r="B152" s="103">
        <v>5019</v>
      </c>
      <c r="C152" s="104" t="s">
        <v>112</v>
      </c>
      <c r="D152" s="104"/>
      <c r="E152" s="37"/>
      <c r="F152" s="37"/>
      <c r="G152" s="68">
        <v>0</v>
      </c>
      <c r="H152" s="69"/>
      <c r="I152" s="102" t="s">
        <v>113</v>
      </c>
      <c r="J152" s="102"/>
      <c r="K152" s="102"/>
      <c r="L152" s="102"/>
      <c r="M152" s="102"/>
    </row>
    <row r="153" spans="1:13">
      <c r="A153" s="22"/>
      <c r="B153" s="34">
        <v>5137</v>
      </c>
      <c r="C153" s="35" t="s">
        <v>114</v>
      </c>
      <c r="D153" s="35"/>
      <c r="E153" s="35"/>
      <c r="F153" s="35"/>
      <c r="G153" s="68">
        <v>2000</v>
      </c>
      <c r="H153" s="69"/>
      <c r="I153" s="95"/>
      <c r="J153" s="95"/>
      <c r="K153" s="95"/>
      <c r="L153" s="95"/>
      <c r="M153" s="95"/>
    </row>
    <row r="154" spans="1:13" ht="13.5" customHeight="1">
      <c r="A154" s="22"/>
      <c r="B154" s="34">
        <v>5139</v>
      </c>
      <c r="C154" s="35" t="s">
        <v>61</v>
      </c>
      <c r="D154" s="35"/>
      <c r="E154" s="35"/>
      <c r="F154" s="35"/>
      <c r="G154" s="68">
        <v>5000</v>
      </c>
      <c r="H154" s="69"/>
      <c r="I154" s="95"/>
      <c r="J154" s="95"/>
      <c r="K154" s="95"/>
      <c r="L154" s="95"/>
      <c r="M154" s="95"/>
    </row>
    <row r="155" spans="1:13">
      <c r="A155" s="22"/>
      <c r="B155" s="34">
        <v>5156</v>
      </c>
      <c r="C155" s="35" t="s">
        <v>104</v>
      </c>
      <c r="D155" s="35"/>
      <c r="E155" s="35"/>
      <c r="F155" s="35"/>
      <c r="G155" s="68">
        <v>4000</v>
      </c>
      <c r="H155" s="69"/>
      <c r="I155" s="95"/>
      <c r="J155" s="95"/>
      <c r="K155" s="95"/>
      <c r="L155" s="95"/>
      <c r="M155" s="95"/>
    </row>
    <row r="156" spans="1:13">
      <c r="A156" s="22"/>
      <c r="B156" s="34">
        <v>5169</v>
      </c>
      <c r="C156" s="35" t="s">
        <v>49</v>
      </c>
      <c r="D156" s="35"/>
      <c r="E156" s="35"/>
      <c r="F156" s="35"/>
      <c r="G156" s="68">
        <v>3000</v>
      </c>
      <c r="H156" s="69"/>
      <c r="I156" s="95"/>
      <c r="J156" s="95"/>
      <c r="K156" s="95"/>
      <c r="L156" s="95"/>
      <c r="M156" s="95"/>
    </row>
    <row r="157" spans="1:13" ht="15.75" thickBot="1">
      <c r="A157" s="22"/>
      <c r="B157" s="34">
        <v>5171</v>
      </c>
      <c r="C157" s="35" t="s">
        <v>75</v>
      </c>
      <c r="D157" s="35"/>
      <c r="E157" s="35"/>
      <c r="F157" s="35"/>
      <c r="G157" s="68">
        <v>6000</v>
      </c>
      <c r="H157" s="69"/>
      <c r="I157" s="95"/>
      <c r="J157" s="95"/>
      <c r="K157" s="95"/>
      <c r="L157" s="95"/>
      <c r="M157" s="95"/>
    </row>
    <row r="158" spans="1:13" ht="15.75" thickBot="1">
      <c r="A158" s="22"/>
      <c r="B158" s="201" t="s">
        <v>35</v>
      </c>
      <c r="C158" s="202"/>
      <c r="D158" s="202"/>
      <c r="E158" s="202"/>
      <c r="F158" s="202"/>
      <c r="G158" s="70"/>
      <c r="H158" s="71">
        <f xml:space="preserve"> SUM(G152:G157)</f>
        <v>20000</v>
      </c>
      <c r="I158" s="83"/>
      <c r="J158" s="83"/>
      <c r="K158" s="83"/>
      <c r="L158" s="83"/>
      <c r="M158" s="83"/>
    </row>
    <row r="159" spans="1:13">
      <c r="A159" s="22"/>
      <c r="B159" s="184"/>
      <c r="C159" s="184"/>
      <c r="D159" s="184"/>
      <c r="E159" s="184"/>
      <c r="F159" s="184"/>
      <c r="G159" s="73"/>
      <c r="H159" s="73"/>
      <c r="I159" s="83"/>
      <c r="J159" s="83"/>
      <c r="K159" s="83"/>
      <c r="L159" s="83"/>
      <c r="M159" s="83"/>
    </row>
    <row r="160" spans="1:13">
      <c r="A160" s="18" t="s">
        <v>27</v>
      </c>
      <c r="B160" s="19" t="s">
        <v>115</v>
      </c>
      <c r="C160" s="20"/>
      <c r="D160" s="20"/>
      <c r="E160" s="20"/>
      <c r="F160" s="33"/>
      <c r="G160" s="69"/>
      <c r="H160" s="69"/>
      <c r="I160" s="90"/>
      <c r="J160" s="90"/>
      <c r="K160" s="90"/>
      <c r="L160" s="90"/>
      <c r="M160" s="90"/>
    </row>
    <row r="161" spans="1:13">
      <c r="A161" s="22"/>
      <c r="B161" s="34">
        <v>5023</v>
      </c>
      <c r="C161" s="35" t="s">
        <v>116</v>
      </c>
      <c r="D161" s="35"/>
      <c r="E161" s="35"/>
      <c r="F161" s="35"/>
      <c r="G161" s="68">
        <v>170000</v>
      </c>
      <c r="H161" s="69"/>
      <c r="I161" s="95"/>
      <c r="J161" s="95"/>
      <c r="K161" s="95"/>
      <c r="L161" s="95"/>
      <c r="M161" s="95"/>
    </row>
    <row r="162" spans="1:13">
      <c r="A162" s="22"/>
      <c r="B162" s="34">
        <v>5031</v>
      </c>
      <c r="C162" s="35" t="s">
        <v>99</v>
      </c>
      <c r="D162" s="35"/>
      <c r="E162" s="35"/>
      <c r="F162" s="35"/>
      <c r="G162" s="68">
        <v>16000</v>
      </c>
      <c r="H162" s="69"/>
      <c r="I162" s="95"/>
      <c r="J162" s="95"/>
      <c r="K162" s="95"/>
      <c r="L162" s="95"/>
      <c r="M162" s="95"/>
    </row>
    <row r="163" spans="1:13" ht="15.75" thickBot="1">
      <c r="A163" s="22"/>
      <c r="B163" s="34">
        <v>5032</v>
      </c>
      <c r="C163" s="35" t="s">
        <v>100</v>
      </c>
      <c r="D163" s="35"/>
      <c r="E163" s="35"/>
      <c r="F163" s="35"/>
      <c r="G163" s="68"/>
      <c r="H163" s="69"/>
      <c r="I163" s="95"/>
      <c r="J163" s="95"/>
      <c r="K163" s="95"/>
      <c r="L163" s="95"/>
      <c r="M163" s="95"/>
    </row>
    <row r="164" spans="1:13" ht="15.75" thickBot="1">
      <c r="A164" s="22"/>
      <c r="B164" s="201"/>
      <c r="C164" s="202"/>
      <c r="D164" s="202"/>
      <c r="E164" s="202"/>
      <c r="F164" s="202"/>
      <c r="G164" s="70"/>
      <c r="H164" s="71">
        <f xml:space="preserve"> SUM(G161:G163)</f>
        <v>186000</v>
      </c>
      <c r="I164" s="83"/>
      <c r="J164" s="83"/>
      <c r="K164" s="83"/>
      <c r="L164" s="83"/>
      <c r="M164" s="83"/>
    </row>
    <row r="165" spans="1:13">
      <c r="A165" s="22"/>
      <c r="B165" s="184"/>
      <c r="C165" s="184"/>
      <c r="D165" s="184"/>
      <c r="E165" s="184"/>
      <c r="F165" s="184"/>
      <c r="G165" s="73"/>
      <c r="H165" s="73"/>
      <c r="I165" s="83"/>
      <c r="J165" s="83"/>
      <c r="K165" s="83"/>
      <c r="L165" s="83"/>
      <c r="M165" s="83"/>
    </row>
    <row r="166" spans="1:13">
      <c r="A166" s="18" t="s">
        <v>27</v>
      </c>
      <c r="B166" s="19" t="s">
        <v>117</v>
      </c>
      <c r="C166" s="20"/>
      <c r="D166" s="20"/>
      <c r="E166" s="20"/>
      <c r="F166" s="33"/>
      <c r="G166" s="69"/>
      <c r="H166" s="69"/>
      <c r="I166" s="90"/>
      <c r="J166" s="90"/>
      <c r="K166" s="90"/>
      <c r="L166" s="90"/>
      <c r="M166" s="90"/>
    </row>
    <row r="167" spans="1:13">
      <c r="A167" s="22"/>
      <c r="B167" s="34">
        <v>5021</v>
      </c>
      <c r="C167" s="35" t="s">
        <v>118</v>
      </c>
      <c r="D167" s="35"/>
      <c r="E167" s="35"/>
      <c r="F167" s="35"/>
      <c r="G167" s="68">
        <v>42000</v>
      </c>
      <c r="H167" s="69"/>
      <c r="I167" s="95"/>
      <c r="J167" s="95"/>
      <c r="K167" s="95"/>
      <c r="L167" s="95"/>
      <c r="M167" s="95"/>
    </row>
    <row r="168" spans="1:13">
      <c r="A168" s="22"/>
      <c r="B168" s="34">
        <v>5136</v>
      </c>
      <c r="C168" s="35" t="s">
        <v>119</v>
      </c>
      <c r="D168" s="35"/>
      <c r="E168" s="35"/>
      <c r="F168" s="35"/>
      <c r="G168" s="68">
        <v>0</v>
      </c>
      <c r="H168" s="69"/>
      <c r="I168" s="95"/>
      <c r="J168" s="95"/>
      <c r="K168" s="95"/>
      <c r="L168" s="95"/>
      <c r="M168" s="95"/>
    </row>
    <row r="169" spans="1:13">
      <c r="A169" s="22"/>
      <c r="B169" s="34">
        <v>5137</v>
      </c>
      <c r="C169" s="35" t="s">
        <v>114</v>
      </c>
      <c r="D169" s="35"/>
      <c r="E169" s="35"/>
      <c r="F169" s="35"/>
      <c r="G169" s="68">
        <v>5000</v>
      </c>
      <c r="H169" s="69"/>
      <c r="I169" s="95"/>
      <c r="J169" s="95"/>
      <c r="K169" s="95"/>
      <c r="L169" s="95"/>
      <c r="M169" s="95"/>
    </row>
    <row r="170" spans="1:13">
      <c r="A170" s="22"/>
      <c r="B170" s="34">
        <v>5139</v>
      </c>
      <c r="C170" s="35" t="s">
        <v>61</v>
      </c>
      <c r="D170" s="35"/>
      <c r="E170" s="35"/>
      <c r="F170" s="35"/>
      <c r="G170" s="68">
        <v>30000</v>
      </c>
      <c r="H170" s="69"/>
      <c r="I170" s="95"/>
      <c r="J170" s="95"/>
      <c r="K170" s="95"/>
      <c r="L170" s="95"/>
      <c r="M170" s="95"/>
    </row>
    <row r="171" spans="1:13">
      <c r="A171" s="22"/>
      <c r="B171" s="34">
        <v>5154</v>
      </c>
      <c r="C171" s="35" t="s">
        <v>74</v>
      </c>
      <c r="D171" s="35"/>
      <c r="E171" s="35"/>
      <c r="F171" s="35"/>
      <c r="G171" s="68">
        <v>20000</v>
      </c>
      <c r="H171" s="69"/>
      <c r="I171" s="95"/>
      <c r="J171" s="95"/>
      <c r="K171" s="95"/>
      <c r="L171" s="95"/>
      <c r="M171" s="95"/>
    </row>
    <row r="172" spans="1:13">
      <c r="A172" s="22"/>
      <c r="B172" s="34">
        <v>5161</v>
      </c>
      <c r="C172" s="35" t="s">
        <v>120</v>
      </c>
      <c r="D172" s="35"/>
      <c r="E172" s="35"/>
      <c r="F172" s="35"/>
      <c r="G172" s="68">
        <v>1000</v>
      </c>
      <c r="H172" s="69"/>
      <c r="I172" s="95"/>
      <c r="J172" s="95"/>
      <c r="K172" s="95"/>
      <c r="L172" s="95"/>
      <c r="M172" s="95"/>
    </row>
    <row r="173" spans="1:13">
      <c r="A173" s="22"/>
      <c r="B173" s="34">
        <v>5162</v>
      </c>
      <c r="C173" s="35" t="s">
        <v>121</v>
      </c>
      <c r="D173" s="35"/>
      <c r="E173" s="35"/>
      <c r="F173" s="35"/>
      <c r="G173" s="68">
        <v>15000</v>
      </c>
      <c r="H173" s="69"/>
      <c r="I173" s="95"/>
      <c r="J173" s="95"/>
      <c r="K173" s="95"/>
      <c r="L173" s="95"/>
      <c r="M173" s="95"/>
    </row>
    <row r="174" spans="1:13">
      <c r="A174" s="22"/>
      <c r="B174" s="34">
        <v>5168</v>
      </c>
      <c r="C174" s="35" t="s">
        <v>122</v>
      </c>
      <c r="D174" s="35"/>
      <c r="E174" s="35"/>
      <c r="F174" s="35"/>
      <c r="G174" s="68">
        <v>25000</v>
      </c>
      <c r="H174" s="69"/>
      <c r="I174" s="95" t="s">
        <v>123</v>
      </c>
      <c r="J174" s="95"/>
      <c r="K174" s="95"/>
      <c r="L174" s="95"/>
      <c r="M174" s="95"/>
    </row>
    <row r="175" spans="1:13">
      <c r="A175" s="22"/>
      <c r="B175" s="34">
        <v>5169</v>
      </c>
      <c r="C175" s="35" t="s">
        <v>49</v>
      </c>
      <c r="D175" s="35"/>
      <c r="E175" s="35"/>
      <c r="F175" s="35"/>
      <c r="G175" s="68">
        <v>65000</v>
      </c>
      <c r="H175" s="69"/>
      <c r="I175" s="95"/>
      <c r="J175" s="95"/>
      <c r="K175" s="95"/>
      <c r="L175" s="95"/>
      <c r="M175" s="95"/>
    </row>
    <row r="176" spans="1:13">
      <c r="A176" s="22"/>
      <c r="B176" s="34">
        <v>5171</v>
      </c>
      <c r="C176" s="35" t="s">
        <v>75</v>
      </c>
      <c r="D176" s="35"/>
      <c r="E176" s="35"/>
      <c r="F176" s="35"/>
      <c r="G176" s="68">
        <v>0</v>
      </c>
      <c r="H176" s="69"/>
      <c r="I176" s="95"/>
      <c r="J176" s="95"/>
      <c r="K176" s="95"/>
      <c r="L176" s="95"/>
      <c r="M176" s="95"/>
    </row>
    <row r="177" spans="1:13">
      <c r="A177" s="22"/>
      <c r="B177" s="34">
        <v>5172</v>
      </c>
      <c r="C177" s="35" t="s">
        <v>124</v>
      </c>
      <c r="D177" s="35"/>
      <c r="E177" s="35"/>
      <c r="F177" s="35"/>
      <c r="G177" s="68">
        <v>0</v>
      </c>
      <c r="H177" s="69"/>
      <c r="I177" s="95"/>
      <c r="J177" s="95"/>
      <c r="K177" s="95"/>
      <c r="L177" s="95"/>
      <c r="M177" s="95"/>
    </row>
    <row r="178" spans="1:13">
      <c r="A178" s="22"/>
      <c r="B178" s="34">
        <v>5175</v>
      </c>
      <c r="C178" s="35" t="s">
        <v>62</v>
      </c>
      <c r="D178" s="35"/>
      <c r="E178" s="35"/>
      <c r="F178" s="35"/>
      <c r="G178" s="68">
        <v>2000</v>
      </c>
      <c r="H178" s="69"/>
      <c r="I178" s="95"/>
      <c r="J178" s="95"/>
      <c r="K178" s="95"/>
      <c r="L178" s="95"/>
      <c r="M178" s="95"/>
    </row>
    <row r="179" spans="1:13">
      <c r="A179" s="22"/>
      <c r="B179" s="34">
        <v>5229</v>
      </c>
      <c r="C179" s="35" t="s">
        <v>125</v>
      </c>
      <c r="D179" s="35"/>
      <c r="E179" s="35"/>
      <c r="F179" s="35"/>
      <c r="G179" s="68">
        <v>1000</v>
      </c>
      <c r="H179" s="69"/>
      <c r="I179" s="95" t="s">
        <v>126</v>
      </c>
      <c r="J179" s="95"/>
      <c r="K179" s="95"/>
      <c r="L179" s="95"/>
      <c r="M179" s="95"/>
    </row>
    <row r="180" spans="1:13">
      <c r="A180" s="22"/>
      <c r="B180" s="34">
        <v>5321</v>
      </c>
      <c r="C180" s="35" t="s">
        <v>127</v>
      </c>
      <c r="D180" s="35"/>
      <c r="E180" s="35"/>
      <c r="F180" s="35"/>
      <c r="G180" s="68">
        <v>5000</v>
      </c>
      <c r="H180" s="69"/>
      <c r="I180" s="95" t="s">
        <v>128</v>
      </c>
      <c r="J180" s="95"/>
      <c r="K180" s="95"/>
      <c r="L180" s="95"/>
      <c r="M180" s="95"/>
    </row>
    <row r="181" spans="1:13" ht="15.75" thickBot="1">
      <c r="A181" s="22"/>
      <c r="B181" s="34">
        <v>5362</v>
      </c>
      <c r="C181" s="35" t="s">
        <v>87</v>
      </c>
      <c r="D181" s="35"/>
      <c r="E181" s="35"/>
      <c r="F181" s="35"/>
      <c r="G181" s="68">
        <v>0</v>
      </c>
      <c r="H181" s="69"/>
      <c r="I181" s="95"/>
      <c r="J181" s="95"/>
      <c r="K181" s="95"/>
      <c r="L181" s="95"/>
      <c r="M181" s="95"/>
    </row>
    <row r="182" spans="1:13" ht="15.75" thickBot="1">
      <c r="A182" s="22"/>
      <c r="B182" s="201" t="s">
        <v>35</v>
      </c>
      <c r="C182" s="202"/>
      <c r="D182" s="202"/>
      <c r="E182" s="202"/>
      <c r="F182" s="202"/>
      <c r="G182" s="70"/>
      <c r="H182" s="71">
        <f xml:space="preserve"> SUM(G167:G181)</f>
        <v>211000</v>
      </c>
      <c r="I182" s="83"/>
      <c r="J182" s="83"/>
      <c r="K182" s="83"/>
      <c r="L182" s="83"/>
      <c r="M182" s="83"/>
    </row>
    <row r="183" spans="1:13">
      <c r="A183" s="22"/>
      <c r="B183" s="24"/>
      <c r="C183" s="24"/>
      <c r="D183" s="24"/>
      <c r="E183" s="24"/>
      <c r="F183" s="24"/>
      <c r="G183" s="73"/>
      <c r="H183" s="73"/>
      <c r="I183" s="83"/>
      <c r="J183" s="83"/>
      <c r="K183" s="83"/>
      <c r="L183" s="83"/>
      <c r="M183" s="83"/>
    </row>
    <row r="184" spans="1:13">
      <c r="A184" s="18" t="s">
        <v>27</v>
      </c>
      <c r="B184" s="19" t="s">
        <v>41</v>
      </c>
      <c r="C184" s="20"/>
      <c r="D184" s="27"/>
      <c r="E184" s="27"/>
      <c r="F184" s="185"/>
      <c r="G184" s="73"/>
      <c r="H184" s="73"/>
      <c r="I184" s="83"/>
      <c r="J184" s="83"/>
      <c r="K184" s="83"/>
      <c r="L184" s="83"/>
      <c r="M184" s="83"/>
    </row>
    <row r="185" spans="1:13" ht="15.75" thickBot="1">
      <c r="A185" s="22"/>
      <c r="B185" s="34">
        <v>5163</v>
      </c>
      <c r="C185" s="35" t="s">
        <v>82</v>
      </c>
      <c r="D185" s="35"/>
      <c r="E185" s="35"/>
      <c r="F185" s="35"/>
      <c r="G185" s="68">
        <v>7000</v>
      </c>
      <c r="H185" s="69"/>
      <c r="I185" s="95" t="s">
        <v>129</v>
      </c>
      <c r="J185" s="95"/>
      <c r="K185" s="95"/>
      <c r="L185" s="95"/>
      <c r="M185" s="95"/>
    </row>
    <row r="186" spans="1:13" ht="15.75" thickBot="1">
      <c r="A186" s="22"/>
      <c r="B186" s="201" t="s">
        <v>35</v>
      </c>
      <c r="C186" s="202"/>
      <c r="D186" s="202"/>
      <c r="E186" s="202"/>
      <c r="F186" s="202"/>
      <c r="G186" s="74"/>
      <c r="H186" s="71">
        <f xml:space="preserve"> SUM(G185:G185)</f>
        <v>7000</v>
      </c>
      <c r="I186" s="83"/>
      <c r="J186" s="83"/>
      <c r="K186" s="83"/>
      <c r="L186" s="83"/>
      <c r="M186" s="83"/>
    </row>
    <row r="187" spans="1:13">
      <c r="A187" s="22"/>
      <c r="B187" s="184"/>
      <c r="C187" s="184"/>
      <c r="D187" s="184"/>
      <c r="E187" s="184"/>
      <c r="F187" s="184"/>
      <c r="G187" s="73"/>
      <c r="H187" s="79"/>
      <c r="I187" s="83"/>
      <c r="J187" s="83"/>
      <c r="K187" s="83"/>
      <c r="L187" s="83"/>
      <c r="M187" s="83"/>
    </row>
    <row r="188" spans="1:13">
      <c r="A188" s="18" t="s">
        <v>27</v>
      </c>
      <c r="B188" s="19" t="s">
        <v>130</v>
      </c>
      <c r="C188" s="20"/>
      <c r="D188" s="27"/>
      <c r="E188" s="27"/>
      <c r="F188" s="185"/>
      <c r="G188" s="73"/>
      <c r="H188" s="73"/>
      <c r="I188" s="83"/>
      <c r="J188" s="83"/>
      <c r="K188" s="83"/>
      <c r="L188" s="83"/>
      <c r="M188" s="83"/>
    </row>
    <row r="189" spans="1:13" ht="15.75" thickBot="1">
      <c r="A189" s="22"/>
      <c r="B189" s="34">
        <v>5345</v>
      </c>
      <c r="C189" s="35" t="s">
        <v>131</v>
      </c>
      <c r="D189" s="35"/>
      <c r="E189" s="35"/>
      <c r="F189" s="35"/>
      <c r="G189" s="68"/>
      <c r="H189" s="69"/>
      <c r="I189" s="95" t="s">
        <v>132</v>
      </c>
      <c r="J189" s="95"/>
      <c r="K189" s="95"/>
      <c r="L189" s="95"/>
      <c r="M189" s="95"/>
    </row>
    <row r="190" spans="1:13" ht="15.75" thickBot="1">
      <c r="A190" s="22"/>
      <c r="B190" s="201" t="s">
        <v>35</v>
      </c>
      <c r="C190" s="202"/>
      <c r="D190" s="202"/>
      <c r="E190" s="202"/>
      <c r="F190" s="202"/>
      <c r="G190" s="74"/>
      <c r="H190" s="71">
        <f xml:space="preserve"> SUM(G189:G189)</f>
        <v>0</v>
      </c>
      <c r="I190" s="83"/>
      <c r="J190" s="83"/>
      <c r="K190" s="83"/>
      <c r="L190" s="83"/>
      <c r="M190" s="83"/>
    </row>
    <row r="191" spans="1:13">
      <c r="A191" s="22"/>
      <c r="B191" s="184"/>
      <c r="C191" s="184"/>
      <c r="D191" s="184"/>
      <c r="E191" s="184"/>
      <c r="F191" s="184"/>
      <c r="G191" s="73"/>
      <c r="H191" s="79"/>
      <c r="I191" s="83"/>
      <c r="J191" s="83"/>
      <c r="K191" s="83"/>
      <c r="L191" s="83"/>
      <c r="M191" s="83"/>
    </row>
    <row r="192" spans="1:13">
      <c r="A192" s="18" t="s">
        <v>27</v>
      </c>
      <c r="B192" s="19" t="s">
        <v>133</v>
      </c>
      <c r="C192" s="20"/>
      <c r="D192" s="27"/>
      <c r="E192" s="27"/>
      <c r="F192" s="185"/>
      <c r="G192" s="73"/>
      <c r="H192" s="73"/>
      <c r="I192" s="83"/>
      <c r="J192" s="83"/>
      <c r="K192" s="83"/>
      <c r="L192" s="83"/>
      <c r="M192" s="83"/>
    </row>
    <row r="193" spans="1:13" ht="15.75" thickBot="1">
      <c r="A193" s="22"/>
      <c r="B193" s="34">
        <v>5362</v>
      </c>
      <c r="C193" s="35" t="s">
        <v>87</v>
      </c>
      <c r="D193" s="35"/>
      <c r="E193" s="35"/>
      <c r="F193" s="35"/>
      <c r="G193" s="68">
        <v>6000</v>
      </c>
      <c r="H193" s="69"/>
      <c r="I193" s="95" t="s">
        <v>134</v>
      </c>
      <c r="J193" s="95"/>
      <c r="K193" s="95"/>
      <c r="L193" s="95"/>
      <c r="M193" s="95"/>
    </row>
    <row r="194" spans="1:13" ht="15.75" thickBot="1">
      <c r="A194" s="22"/>
      <c r="B194" s="201" t="s">
        <v>35</v>
      </c>
      <c r="C194" s="202"/>
      <c r="D194" s="202"/>
      <c r="E194" s="202"/>
      <c r="F194" s="202"/>
      <c r="G194" s="74"/>
      <c r="H194" s="71">
        <f xml:space="preserve"> SUM(G193:G193)</f>
        <v>6000</v>
      </c>
      <c r="I194" s="83"/>
      <c r="J194" s="83"/>
      <c r="K194" s="83"/>
      <c r="L194" s="83"/>
      <c r="M194" s="83"/>
    </row>
    <row r="195" spans="1:13">
      <c r="A195" s="22"/>
      <c r="B195" s="184"/>
      <c r="C195" s="184"/>
      <c r="D195" s="184"/>
      <c r="E195" s="184"/>
      <c r="F195" s="67" t="s">
        <v>135</v>
      </c>
      <c r="G195" s="73"/>
      <c r="H195" s="75">
        <f>SUM(H186:H194)</f>
        <v>13000</v>
      </c>
      <c r="I195" s="83"/>
      <c r="J195" s="83"/>
      <c r="K195" s="83"/>
      <c r="L195" s="83"/>
      <c r="M195" s="83"/>
    </row>
    <row r="196" spans="1:13">
      <c r="A196" s="18" t="s">
        <v>27</v>
      </c>
      <c r="B196" s="19" t="s">
        <v>136</v>
      </c>
      <c r="C196" s="20"/>
      <c r="D196" s="27"/>
      <c r="E196" s="27"/>
      <c r="F196" s="185"/>
      <c r="G196" s="73"/>
      <c r="H196" s="73"/>
      <c r="I196" s="83" t="s">
        <v>137</v>
      </c>
      <c r="J196" s="83"/>
      <c r="K196" s="83"/>
      <c r="L196" s="83"/>
      <c r="M196" s="83"/>
    </row>
    <row r="197" spans="1:13" ht="15.75" thickBot="1">
      <c r="A197" s="22"/>
      <c r="B197" s="34">
        <v>5364</v>
      </c>
      <c r="C197" s="35" t="s">
        <v>138</v>
      </c>
      <c r="D197" s="35"/>
      <c r="E197" s="35"/>
      <c r="F197" s="35"/>
      <c r="G197" s="68">
        <v>0</v>
      </c>
      <c r="H197" s="69"/>
      <c r="I197" s="95"/>
      <c r="J197" s="95"/>
      <c r="K197" s="95"/>
      <c r="L197" s="95"/>
      <c r="M197" s="95"/>
    </row>
    <row r="198" spans="1:13" ht="15.75" thickBot="1">
      <c r="A198" s="22"/>
      <c r="B198" s="201" t="s">
        <v>35</v>
      </c>
      <c r="C198" s="202"/>
      <c r="D198" s="202"/>
      <c r="E198" s="202"/>
      <c r="F198" s="202"/>
      <c r="G198" s="74"/>
      <c r="H198" s="71">
        <f xml:space="preserve"> SUM(G197:G197)</f>
        <v>0</v>
      </c>
      <c r="I198" s="83"/>
      <c r="J198" s="83"/>
      <c r="K198" s="83"/>
      <c r="L198" s="83"/>
      <c r="M198" s="83"/>
    </row>
    <row r="199" spans="1:13" ht="9.75" customHeight="1" thickBot="1">
      <c r="A199" s="22"/>
      <c r="B199" s="184"/>
      <c r="C199" s="184"/>
      <c r="D199" s="184"/>
      <c r="E199" s="184"/>
      <c r="F199" s="184"/>
      <c r="G199" s="73"/>
      <c r="H199" s="73"/>
      <c r="I199" s="83"/>
      <c r="J199" s="83"/>
      <c r="K199" s="83"/>
      <c r="L199" s="83"/>
      <c r="M199" s="83"/>
    </row>
    <row r="200" spans="1:13" ht="15.75" thickBot="1">
      <c r="A200" s="22"/>
      <c r="B200" s="203" t="s">
        <v>139</v>
      </c>
      <c r="C200" s="204"/>
      <c r="D200" s="204"/>
      <c r="E200" s="204"/>
      <c r="F200" s="204"/>
      <c r="G200" s="82"/>
      <c r="H200" s="141">
        <f>SUM(H57:H198)-H195-H125</f>
        <v>992000</v>
      </c>
      <c r="I200" s="83"/>
      <c r="J200" s="83"/>
      <c r="K200" s="83"/>
      <c r="L200" s="83"/>
      <c r="M200" s="83"/>
    </row>
    <row r="201" spans="1:13">
      <c r="A201" s="22"/>
      <c r="B201" s="49"/>
      <c r="C201" s="49"/>
      <c r="D201" s="49"/>
      <c r="E201" s="49"/>
      <c r="F201" s="49"/>
      <c r="G201" s="83"/>
      <c r="H201" s="73"/>
      <c r="I201" s="83"/>
      <c r="J201" s="83"/>
      <c r="K201" s="83"/>
      <c r="L201" s="83"/>
      <c r="M201" s="83"/>
    </row>
    <row r="202" spans="1:13">
      <c r="A202" s="22"/>
      <c r="B202" s="50"/>
      <c r="C202" s="50"/>
      <c r="D202" s="50"/>
      <c r="E202" s="50"/>
      <c r="F202" s="50"/>
      <c r="G202" s="83"/>
      <c r="H202" s="73"/>
      <c r="I202" s="83"/>
      <c r="J202" s="83"/>
      <c r="K202" s="83"/>
      <c r="L202" s="83"/>
      <c r="M202" s="83"/>
    </row>
    <row r="203" spans="1:13">
      <c r="A203" s="22"/>
      <c r="B203" s="50"/>
      <c r="C203" s="50"/>
      <c r="D203" s="50"/>
      <c r="E203" s="50"/>
      <c r="F203" s="50"/>
      <c r="G203" s="83"/>
      <c r="H203" s="73"/>
      <c r="I203" s="83"/>
      <c r="J203" s="83"/>
      <c r="K203" s="83"/>
      <c r="L203" s="83"/>
      <c r="M203" s="83"/>
    </row>
    <row r="204" spans="1:13">
      <c r="A204" s="22"/>
      <c r="B204" s="50"/>
      <c r="C204" s="50"/>
      <c r="D204" s="50"/>
      <c r="E204" s="50"/>
      <c r="F204" s="50"/>
      <c r="G204" s="83"/>
      <c r="H204" s="73"/>
      <c r="I204" s="83"/>
      <c r="J204" s="83"/>
      <c r="K204" s="83"/>
      <c r="L204" s="83"/>
      <c r="M204" s="83"/>
    </row>
    <row r="205" spans="1:13">
      <c r="A205" s="22"/>
      <c r="B205" s="50"/>
      <c r="C205" s="50"/>
      <c r="D205" s="50"/>
      <c r="E205" s="50"/>
      <c r="F205" s="50"/>
      <c r="G205" s="83"/>
      <c r="H205" s="73"/>
      <c r="I205" s="83"/>
      <c r="J205" s="83"/>
      <c r="K205" s="83"/>
      <c r="L205" s="83"/>
      <c r="M205" s="83"/>
    </row>
    <row r="206" spans="1:13">
      <c r="A206" s="22"/>
      <c r="B206" s="50"/>
      <c r="C206" s="50"/>
      <c r="D206" s="50"/>
      <c r="E206" s="50"/>
      <c r="F206" s="50"/>
      <c r="G206" s="83"/>
      <c r="H206" s="73"/>
      <c r="I206" s="83"/>
      <c r="J206" s="83"/>
      <c r="K206" s="83"/>
      <c r="L206" s="83"/>
      <c r="M206" s="83"/>
    </row>
    <row r="207" spans="1:13">
      <c r="A207" s="22"/>
      <c r="B207" s="50"/>
      <c r="C207" s="50"/>
      <c r="D207" s="50"/>
      <c r="E207" s="50"/>
      <c r="F207" s="50"/>
      <c r="G207" s="83"/>
      <c r="H207" s="73"/>
      <c r="I207" s="83"/>
      <c r="J207" s="83"/>
      <c r="K207" s="83"/>
      <c r="L207" s="83"/>
      <c r="M207" s="83"/>
    </row>
    <row r="208" spans="1:13">
      <c r="A208" s="22"/>
      <c r="B208" s="50"/>
      <c r="C208" s="50"/>
      <c r="D208" s="50"/>
      <c r="E208" s="50"/>
      <c r="F208" s="50"/>
      <c r="G208" s="83"/>
      <c r="H208" s="73"/>
      <c r="I208" s="83"/>
      <c r="J208" s="83"/>
      <c r="K208" s="83"/>
      <c r="L208" s="83"/>
      <c r="M208" s="83"/>
    </row>
    <row r="209" spans="1:13">
      <c r="A209" s="22"/>
      <c r="B209" s="50"/>
      <c r="C209" s="50"/>
      <c r="D209" s="50"/>
      <c r="E209" s="50"/>
      <c r="F209" s="50"/>
      <c r="G209" s="83"/>
      <c r="H209" s="73"/>
      <c r="I209" s="83"/>
      <c r="J209" s="83"/>
      <c r="K209" s="83"/>
      <c r="L209" s="83"/>
      <c r="M209" s="83"/>
    </row>
    <row r="210" spans="1:13">
      <c r="A210" s="22"/>
      <c r="B210" s="50"/>
      <c r="C210" s="50"/>
      <c r="D210" s="50"/>
      <c r="E210" s="50"/>
      <c r="F210" s="50"/>
      <c r="G210" s="83"/>
      <c r="H210" s="73"/>
      <c r="I210" s="83"/>
      <c r="J210" s="83"/>
      <c r="K210" s="83"/>
      <c r="L210" s="83"/>
      <c r="M210" s="83"/>
    </row>
    <row r="211" spans="1:13" ht="15.75" thickBot="1">
      <c r="A211" s="22"/>
      <c r="B211" s="50"/>
      <c r="C211" s="50"/>
      <c r="D211" s="50"/>
      <c r="E211" s="50"/>
      <c r="F211" s="50"/>
      <c r="G211" s="83"/>
      <c r="H211" s="73"/>
      <c r="I211" s="83"/>
      <c r="J211" s="83"/>
      <c r="K211" s="83"/>
      <c r="L211" s="83"/>
      <c r="M211" s="83"/>
    </row>
    <row r="212" spans="1:13" ht="15.75" thickTop="1">
      <c r="A212" s="22"/>
      <c r="B212" s="206" t="s">
        <v>140</v>
      </c>
      <c r="C212" s="207"/>
      <c r="D212" s="207"/>
      <c r="E212" s="207"/>
      <c r="F212" s="208"/>
      <c r="G212" s="84"/>
      <c r="H212" s="85" t="s">
        <v>3</v>
      </c>
      <c r="I212" s="212" t="s">
        <v>4</v>
      </c>
      <c r="J212" s="213"/>
      <c r="K212" s="213"/>
      <c r="L212" s="213"/>
      <c r="M212" s="214"/>
    </row>
    <row r="213" spans="1:13" ht="15.75" thickBot="1">
      <c r="A213" s="22"/>
      <c r="B213" s="209"/>
      <c r="C213" s="210"/>
      <c r="D213" s="210"/>
      <c r="E213" s="210"/>
      <c r="F213" s="211"/>
      <c r="G213" s="86"/>
      <c r="H213" s="87" t="s">
        <v>47</v>
      </c>
      <c r="I213" s="215"/>
      <c r="J213" s="216"/>
      <c r="K213" s="216"/>
      <c r="L213" s="216"/>
      <c r="M213" s="217"/>
    </row>
    <row r="214" spans="1:13" ht="15.75" thickTop="1">
      <c r="A214" s="22"/>
      <c r="B214" s="25"/>
      <c r="C214" s="25"/>
      <c r="D214" s="25"/>
      <c r="E214" s="25"/>
      <c r="F214" s="25"/>
      <c r="G214" s="73"/>
      <c r="H214" s="73"/>
      <c r="I214" s="83"/>
      <c r="J214" s="83"/>
      <c r="K214" s="83"/>
      <c r="L214" s="83"/>
      <c r="M214" s="83"/>
    </row>
    <row r="215" spans="1:13">
      <c r="A215" s="22"/>
      <c r="B215" s="25" t="s">
        <v>141</v>
      </c>
      <c r="C215" s="25"/>
      <c r="D215" s="25"/>
      <c r="E215" s="25"/>
      <c r="F215" s="25"/>
      <c r="G215" s="73"/>
      <c r="H215" s="73">
        <f>H49</f>
        <v>1005000</v>
      </c>
      <c r="I215" s="83"/>
      <c r="J215" s="83"/>
      <c r="K215" s="83"/>
      <c r="L215" s="83"/>
      <c r="M215" s="83"/>
    </row>
    <row r="216" spans="1:13">
      <c r="A216" s="22"/>
      <c r="B216" s="25" t="s">
        <v>142</v>
      </c>
      <c r="C216" s="41"/>
      <c r="D216" s="41"/>
      <c r="E216" s="41"/>
      <c r="F216" s="41"/>
      <c r="G216" s="69"/>
      <c r="H216" s="69">
        <f>H200</f>
        <v>992000</v>
      </c>
      <c r="I216" s="90"/>
      <c r="J216" s="90" t="s">
        <v>143</v>
      </c>
      <c r="K216" s="90"/>
      <c r="L216" s="69">
        <f>H100</f>
        <v>100000</v>
      </c>
      <c r="M216" s="90"/>
    </row>
    <row r="217" spans="1:13">
      <c r="A217" s="22"/>
      <c r="B217" s="51" t="s">
        <v>144</v>
      </c>
      <c r="C217" s="41"/>
      <c r="D217" s="41"/>
      <c r="E217" s="41"/>
      <c r="F217" s="41"/>
      <c r="G217" s="69"/>
      <c r="H217" s="69">
        <f>H215-H216</f>
        <v>13000</v>
      </c>
      <c r="I217" s="90"/>
      <c r="J217" s="90"/>
      <c r="K217" s="90"/>
      <c r="L217" s="90"/>
      <c r="M217" s="90"/>
    </row>
    <row r="218" spans="1:13">
      <c r="A218" s="22"/>
      <c r="B218" s="30"/>
      <c r="C218" s="41"/>
      <c r="D218" s="41"/>
      <c r="E218" s="41"/>
      <c r="F218" s="41"/>
      <c r="G218" s="69"/>
      <c r="H218" s="69"/>
      <c r="I218" s="90"/>
      <c r="J218" s="90"/>
      <c r="K218" s="90"/>
      <c r="L218" s="90"/>
      <c r="M218" s="90"/>
    </row>
    <row r="219" spans="1:13">
      <c r="A219" s="52"/>
      <c r="B219" s="53" t="s">
        <v>145</v>
      </c>
      <c r="C219" s="54"/>
      <c r="D219" s="54"/>
      <c r="E219" s="54"/>
      <c r="F219" s="54"/>
      <c r="G219" s="88">
        <f>H217-G221</f>
        <v>-37000</v>
      </c>
      <c r="H219" s="89"/>
      <c r="I219" s="90"/>
      <c r="J219" s="90"/>
      <c r="K219" s="90"/>
      <c r="L219" s="90"/>
      <c r="M219" s="90"/>
    </row>
    <row r="220" spans="1:13">
      <c r="A220" s="52"/>
      <c r="B220" s="50" t="s">
        <v>146</v>
      </c>
      <c r="C220" s="54"/>
      <c r="D220" s="54"/>
      <c r="E220" s="54"/>
      <c r="F220" s="54"/>
      <c r="G220" s="88">
        <v>0</v>
      </c>
      <c r="H220" s="89"/>
      <c r="I220" s="90"/>
      <c r="J220" s="90"/>
      <c r="K220" s="90"/>
      <c r="L220" s="90"/>
      <c r="M220" s="90"/>
    </row>
    <row r="221" spans="1:13">
      <c r="A221" s="52"/>
      <c r="B221" s="50" t="s">
        <v>147</v>
      </c>
      <c r="C221" s="54"/>
      <c r="D221" s="54"/>
      <c r="E221" s="54"/>
      <c r="F221" s="54"/>
      <c r="G221" s="88">
        <v>50000</v>
      </c>
      <c r="H221" s="89"/>
      <c r="I221" s="90"/>
      <c r="J221" s="90"/>
      <c r="K221" s="90"/>
      <c r="L221" s="90"/>
      <c r="M221" s="90"/>
    </row>
    <row r="222" spans="1:13">
      <c r="A222" s="52"/>
      <c r="B222" s="52"/>
      <c r="C222" s="52"/>
      <c r="D222" s="52"/>
      <c r="E222" s="52"/>
      <c r="F222" s="52"/>
      <c r="G222" s="69"/>
      <c r="H222" s="89"/>
      <c r="I222" s="90"/>
      <c r="J222" s="90"/>
      <c r="K222" s="90"/>
      <c r="L222" s="90"/>
      <c r="M222" s="90"/>
    </row>
    <row r="223" spans="1:13">
      <c r="A223" s="52"/>
      <c r="B223" s="51"/>
      <c r="C223" s="55"/>
      <c r="D223" s="55"/>
      <c r="E223" s="55"/>
      <c r="F223" s="52"/>
      <c r="G223" s="69"/>
      <c r="H223" s="89"/>
      <c r="I223" s="90"/>
      <c r="J223" s="90"/>
      <c r="K223" s="90"/>
      <c r="L223" s="90"/>
      <c r="M223" s="90"/>
    </row>
    <row r="224" spans="1:13">
      <c r="A224" s="52"/>
      <c r="B224" s="56" t="s">
        <v>148</v>
      </c>
      <c r="C224" s="57"/>
      <c r="D224" s="57"/>
      <c r="E224" s="57"/>
      <c r="F224" s="58"/>
      <c r="G224" s="69"/>
      <c r="H224" s="88">
        <f>H217+G220-G221</f>
        <v>-37000</v>
      </c>
      <c r="I224" s="90"/>
      <c r="J224" s="90"/>
      <c r="K224" s="90"/>
      <c r="L224" s="90"/>
      <c r="M224" s="90"/>
    </row>
    <row r="225" spans="1:13">
      <c r="A225" s="52"/>
      <c r="B225" s="59" t="s">
        <v>149</v>
      </c>
      <c r="C225" s="55"/>
      <c r="D225" s="55"/>
      <c r="E225" s="55"/>
      <c r="F225" s="52"/>
      <c r="G225" s="73"/>
      <c r="H225" s="88">
        <v>600000</v>
      </c>
      <c r="I225" s="90"/>
      <c r="J225" s="90"/>
      <c r="K225" s="90"/>
      <c r="L225" s="90"/>
      <c r="M225" s="90"/>
    </row>
    <row r="226" spans="1:13">
      <c r="A226" s="52"/>
      <c r="B226" s="59"/>
      <c r="C226" s="55"/>
      <c r="D226" s="55"/>
      <c r="E226" s="55"/>
      <c r="F226" s="52"/>
      <c r="G226" s="69"/>
      <c r="H226" s="69"/>
      <c r="I226" s="90"/>
      <c r="J226" s="90"/>
      <c r="K226" s="90"/>
      <c r="L226" s="90"/>
      <c r="M226" s="90"/>
    </row>
    <row r="227" spans="1:13">
      <c r="A227" s="52"/>
      <c r="B227" s="51" t="s">
        <v>150</v>
      </c>
      <c r="C227" s="60"/>
      <c r="D227" s="60"/>
      <c r="E227" s="60"/>
      <c r="F227" s="61"/>
      <c r="G227" s="69"/>
      <c r="H227" s="88">
        <f>H224+H225</f>
        <v>563000</v>
      </c>
      <c r="I227" s="90"/>
      <c r="J227" s="90"/>
      <c r="K227" s="90"/>
      <c r="L227" s="90"/>
      <c r="M227" s="90"/>
    </row>
    <row r="228" spans="1:13">
      <c r="A228" s="52"/>
      <c r="B228" s="52"/>
      <c r="C228" s="52"/>
      <c r="D228" s="52"/>
      <c r="E228" s="52"/>
      <c r="F228" s="52"/>
      <c r="G228" s="69"/>
      <c r="H228" s="69"/>
      <c r="I228" s="90"/>
      <c r="J228" s="90"/>
      <c r="K228" s="90"/>
      <c r="L228" s="90"/>
      <c r="M228" s="90"/>
    </row>
    <row r="229" spans="1:13" ht="15.75" thickBot="1">
      <c r="A229" s="52"/>
      <c r="B229" s="62"/>
      <c r="C229" s="62"/>
      <c r="D229" s="62"/>
      <c r="E229" s="62"/>
      <c r="F229" s="62"/>
      <c r="G229" s="69"/>
      <c r="H229" s="69"/>
      <c r="I229" s="90"/>
      <c r="J229" s="90"/>
      <c r="K229" s="90"/>
      <c r="L229" s="90"/>
      <c r="M229" s="90"/>
    </row>
    <row r="230" spans="1:13">
      <c r="A230" s="52"/>
      <c r="B230" s="30"/>
      <c r="C230" s="30"/>
      <c r="D230" s="30"/>
      <c r="E230" s="30"/>
      <c r="F230" s="30"/>
      <c r="G230" s="69"/>
      <c r="H230" s="69"/>
      <c r="I230" s="90"/>
      <c r="J230" s="90"/>
      <c r="K230" s="90"/>
      <c r="L230" s="90"/>
      <c r="M230" s="90"/>
    </row>
    <row r="231" spans="1:13">
      <c r="A231" s="52"/>
      <c r="B231" s="30"/>
      <c r="C231" s="30"/>
      <c r="D231" s="30"/>
      <c r="E231" s="30"/>
      <c r="F231" s="30"/>
      <c r="G231" s="69"/>
      <c r="H231" s="69"/>
      <c r="I231" s="90"/>
      <c r="J231" s="90"/>
      <c r="K231" s="90"/>
      <c r="L231" s="90"/>
      <c r="M231" s="90"/>
    </row>
    <row r="232" spans="1:13">
      <c r="A232" s="52"/>
      <c r="B232" s="52"/>
      <c r="C232" s="52"/>
      <c r="D232" s="52"/>
      <c r="E232" s="52"/>
      <c r="F232" s="52"/>
      <c r="G232" s="90"/>
      <c r="H232" s="90"/>
      <c r="I232" s="90"/>
      <c r="J232" s="90"/>
      <c r="K232" s="90"/>
      <c r="L232" s="90"/>
      <c r="M232" s="90"/>
    </row>
    <row r="233" spans="1:13">
      <c r="A233" s="52"/>
      <c r="B233" s="52" t="s">
        <v>151</v>
      </c>
      <c r="C233" s="52"/>
      <c r="D233" s="52"/>
      <c r="E233" s="52"/>
      <c r="F233" s="52" t="s">
        <v>152</v>
      </c>
      <c r="G233" s="90"/>
      <c r="H233" s="90"/>
      <c r="I233" s="90"/>
      <c r="J233" s="90"/>
      <c r="K233" s="90"/>
      <c r="L233" s="90"/>
      <c r="M233" s="90"/>
    </row>
    <row r="234" spans="1:13">
      <c r="A234" s="52"/>
      <c r="B234" s="52"/>
      <c r="C234" s="52"/>
      <c r="D234" s="52"/>
      <c r="E234" s="52"/>
      <c r="F234" s="52"/>
      <c r="G234" s="90"/>
      <c r="H234" s="90"/>
      <c r="I234" s="90"/>
      <c r="J234" s="90"/>
      <c r="K234" s="90"/>
      <c r="L234" s="90"/>
      <c r="M234" s="90"/>
    </row>
    <row r="235" spans="1:13">
      <c r="A235" s="52"/>
      <c r="B235" s="63" t="s">
        <v>153</v>
      </c>
      <c r="C235" s="52"/>
      <c r="D235" s="52"/>
      <c r="E235" s="64"/>
      <c r="F235" s="52"/>
      <c r="G235" s="90"/>
      <c r="H235" s="90"/>
      <c r="I235" s="90"/>
      <c r="J235" s="90"/>
      <c r="K235" s="90"/>
      <c r="L235" s="90"/>
      <c r="M235" s="90"/>
    </row>
    <row r="236" spans="1:13" ht="15.75" thickBot="1">
      <c r="A236" s="52"/>
      <c r="B236" s="30"/>
      <c r="C236" s="30"/>
      <c r="D236" s="52"/>
      <c r="E236" s="52"/>
      <c r="F236" s="52"/>
      <c r="G236" s="90"/>
      <c r="H236" s="90"/>
      <c r="I236" s="90"/>
      <c r="J236" s="90"/>
      <c r="K236" s="90"/>
      <c r="L236" s="90"/>
      <c r="M236" s="90"/>
    </row>
    <row r="237" spans="1:13">
      <c r="A237" s="52"/>
      <c r="B237" s="187" t="s">
        <v>154</v>
      </c>
      <c r="C237" s="188"/>
      <c r="D237" s="188"/>
      <c r="E237" s="188"/>
      <c r="F237" s="196"/>
      <c r="G237" s="197"/>
      <c r="H237" s="90"/>
      <c r="I237" s="90"/>
      <c r="J237" s="90"/>
      <c r="K237" s="90"/>
      <c r="L237" s="90"/>
      <c r="M237" s="90"/>
    </row>
    <row r="238" spans="1:13">
      <c r="A238" s="52"/>
      <c r="B238" s="190" t="s">
        <v>155</v>
      </c>
      <c r="C238" s="191"/>
      <c r="D238" s="191"/>
      <c r="E238" s="191"/>
      <c r="F238" s="30"/>
      <c r="G238" s="198"/>
      <c r="H238" s="90"/>
      <c r="I238" s="90"/>
      <c r="J238" s="90"/>
      <c r="K238" s="90"/>
      <c r="L238" s="90"/>
      <c r="M238" s="90"/>
    </row>
    <row r="239" spans="1:13">
      <c r="A239" s="52"/>
      <c r="B239" s="190" t="s">
        <v>156</v>
      </c>
      <c r="C239" s="191"/>
      <c r="D239" s="191"/>
      <c r="E239" s="191"/>
      <c r="F239" s="30"/>
      <c r="G239" s="198"/>
      <c r="H239" s="90"/>
      <c r="I239" s="90"/>
      <c r="J239" s="90"/>
      <c r="K239" s="90"/>
      <c r="L239" s="90"/>
      <c r="M239" s="90"/>
    </row>
    <row r="240" spans="1:13">
      <c r="A240" s="52"/>
      <c r="B240" s="190" t="s">
        <v>157</v>
      </c>
      <c r="C240" s="191"/>
      <c r="D240" s="191"/>
      <c r="E240" s="191"/>
      <c r="F240" s="30"/>
      <c r="G240" s="198"/>
      <c r="H240" s="90"/>
      <c r="I240" s="90"/>
      <c r="J240" s="90"/>
      <c r="K240" s="90"/>
      <c r="L240" s="90"/>
      <c r="M240" s="90"/>
    </row>
    <row r="241" spans="1:13">
      <c r="A241" s="52"/>
      <c r="B241" s="190" t="s">
        <v>158</v>
      </c>
      <c r="C241" s="191"/>
      <c r="D241" s="191"/>
      <c r="E241" s="191"/>
      <c r="F241" s="30"/>
      <c r="G241" s="198"/>
      <c r="H241" s="90"/>
      <c r="I241" s="90"/>
      <c r="J241" s="90"/>
      <c r="K241" s="90"/>
      <c r="L241" s="90"/>
      <c r="M241" s="90"/>
    </row>
    <row r="242" spans="1:13">
      <c r="A242" s="52"/>
      <c r="B242" s="190" t="s">
        <v>159</v>
      </c>
      <c r="C242" s="191"/>
      <c r="D242" s="191"/>
      <c r="E242" s="191"/>
      <c r="F242" s="30"/>
      <c r="G242" s="198"/>
      <c r="H242" s="90"/>
      <c r="I242" s="90"/>
      <c r="J242" s="90"/>
      <c r="K242" s="90"/>
      <c r="L242" s="90"/>
      <c r="M242" s="90"/>
    </row>
    <row r="243" spans="1:13" ht="15.75" thickBot="1">
      <c r="A243" s="52"/>
      <c r="B243" s="193" t="s">
        <v>160</v>
      </c>
      <c r="C243" s="194"/>
      <c r="D243" s="194"/>
      <c r="E243" s="194"/>
      <c r="F243" s="199"/>
      <c r="G243" s="200"/>
      <c r="H243" s="90"/>
      <c r="I243" s="90"/>
      <c r="J243" s="90"/>
      <c r="K243" s="90"/>
      <c r="L243" s="90"/>
      <c r="M243" s="90"/>
    </row>
    <row r="244" spans="1:13">
      <c r="A244" s="52"/>
      <c r="B244" s="55"/>
      <c r="C244" s="55"/>
      <c r="D244" s="55"/>
      <c r="E244" s="55"/>
      <c r="F244" s="52"/>
      <c r="G244" s="90"/>
      <c r="H244" s="90"/>
      <c r="I244" s="90"/>
      <c r="J244" s="90"/>
      <c r="K244" s="90"/>
      <c r="L244" s="90"/>
      <c r="M244" s="90"/>
    </row>
    <row r="245" spans="1:13">
      <c r="A245" s="52"/>
      <c r="B245" s="55"/>
      <c r="C245" s="55"/>
      <c r="D245" s="55"/>
      <c r="E245" s="55"/>
      <c r="F245" s="52"/>
      <c r="G245" s="90"/>
      <c r="H245" s="90"/>
      <c r="I245" s="90"/>
      <c r="J245" s="90"/>
      <c r="K245" s="90"/>
      <c r="L245" s="90"/>
      <c r="M245" s="90"/>
    </row>
    <row r="246" spans="1:13">
      <c r="A246" s="52"/>
      <c r="B246" s="65"/>
      <c r="C246" s="55"/>
      <c r="D246" s="55"/>
      <c r="E246" s="55"/>
      <c r="F246" s="52"/>
      <c r="G246" s="90"/>
      <c r="H246" s="90"/>
      <c r="I246" s="90"/>
      <c r="J246" s="90"/>
      <c r="K246" s="90"/>
      <c r="L246" s="90"/>
      <c r="M246" s="90"/>
    </row>
    <row r="247" spans="1:13">
      <c r="A247" s="52"/>
      <c r="B247" s="65"/>
      <c r="C247" s="55"/>
      <c r="D247" s="55"/>
      <c r="E247" s="55"/>
      <c r="F247" s="52"/>
      <c r="G247" s="90"/>
      <c r="H247" s="90"/>
    </row>
    <row r="248" spans="1:13">
      <c r="A248" s="52"/>
      <c r="B248" s="55"/>
      <c r="C248" s="55"/>
      <c r="D248" s="55"/>
      <c r="E248" s="55"/>
      <c r="F248" s="52"/>
      <c r="G248" s="90"/>
      <c r="H248" s="90"/>
    </row>
    <row r="249" spans="1:13">
      <c r="A249" s="52"/>
      <c r="B249" s="52"/>
      <c r="C249" s="52"/>
      <c r="D249" s="52"/>
      <c r="E249" s="52"/>
      <c r="F249" s="52"/>
    </row>
    <row r="250" spans="1:13">
      <c r="A250" s="52"/>
      <c r="B250" s="52"/>
      <c r="C250" s="52"/>
      <c r="D250" s="52"/>
      <c r="E250" s="52"/>
      <c r="F250" s="52"/>
    </row>
    <row r="251" spans="1:13">
      <c r="A251" s="52"/>
      <c r="B251" s="52"/>
      <c r="C251" s="52"/>
      <c r="D251" s="52"/>
      <c r="E251" s="52"/>
      <c r="F251" s="52"/>
    </row>
    <row r="252" spans="1:13">
      <c r="A252" s="52"/>
      <c r="B252" s="52"/>
      <c r="C252" s="52"/>
      <c r="D252" s="52"/>
      <c r="E252" s="52"/>
      <c r="F252" s="52"/>
    </row>
  </sheetData>
  <mergeCells count="39">
    <mergeCell ref="B52:F53"/>
    <mergeCell ref="I52:M53"/>
    <mergeCell ref="B3:F3"/>
    <mergeCell ref="B5:F6"/>
    <mergeCell ref="I5:M6"/>
    <mergeCell ref="B29:F29"/>
    <mergeCell ref="B33:F33"/>
    <mergeCell ref="B37:F37"/>
    <mergeCell ref="B45:F45"/>
    <mergeCell ref="B41:F41"/>
    <mergeCell ref="B1:M2"/>
    <mergeCell ref="B49:F49"/>
    <mergeCell ref="B84:F84"/>
    <mergeCell ref="B72:F72"/>
    <mergeCell ref="B76:F76"/>
    <mergeCell ref="B63:F63"/>
    <mergeCell ref="B67:F67"/>
    <mergeCell ref="B57:F57"/>
    <mergeCell ref="B88:F88"/>
    <mergeCell ref="B117:F117"/>
    <mergeCell ref="B120:F120"/>
    <mergeCell ref="B124:F124"/>
    <mergeCell ref="B96:F96"/>
    <mergeCell ref="B100:F100"/>
    <mergeCell ref="B108:F108"/>
    <mergeCell ref="B112:F112"/>
    <mergeCell ref="I212:M213"/>
    <mergeCell ref="B182:F182"/>
    <mergeCell ref="B186:F186"/>
    <mergeCell ref="B190:F190"/>
    <mergeCell ref="B194:F194"/>
    <mergeCell ref="B148:F148"/>
    <mergeCell ref="B158:F158"/>
    <mergeCell ref="B164:F164"/>
    <mergeCell ref="B198:F198"/>
    <mergeCell ref="B200:F200"/>
    <mergeCell ref="B139:F139"/>
    <mergeCell ref="B143:F143"/>
    <mergeCell ref="B212:F213"/>
  </mergeCells>
  <phoneticPr fontId="0" type="noConversion"/>
  <pageMargins left="0" right="0" top="0.59055118110236227" bottom="0.19685039370078741" header="0.31496062992125984" footer="0.31496062992125984"/>
  <pageSetup paperSize="9" orientation="landscape" horizontalDpi="0" verticalDpi="0" r:id="rId1"/>
  <headerFooter differentFirst="1">
    <oddHeader>&amp;R&amp;P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0"/>
  <sheetViews>
    <sheetView tabSelected="1" topLeftCell="A58" workbookViewId="0">
      <selection activeCell="C90" sqref="C90"/>
    </sheetView>
  </sheetViews>
  <sheetFormatPr defaultRowHeight="15"/>
  <cols>
    <col min="1" max="1" width="11" customWidth="1"/>
    <col min="2" max="2" width="9.28515625" customWidth="1"/>
    <col min="3" max="3" width="39.140625" customWidth="1"/>
    <col min="4" max="5" width="16.5703125" customWidth="1"/>
  </cols>
  <sheetData>
    <row r="1" spans="1:5" ht="21.75" customHeight="1" thickBot="1">
      <c r="A1" s="228" t="s">
        <v>161</v>
      </c>
      <c r="B1" s="228"/>
      <c r="C1" s="228"/>
      <c r="D1" s="228"/>
      <c r="E1" s="228"/>
    </row>
    <row r="2" spans="1:5" ht="15.75" thickBot="1">
      <c r="A2" s="229" t="s">
        <v>162</v>
      </c>
      <c r="B2" s="230"/>
      <c r="C2" s="142" t="s">
        <v>163</v>
      </c>
      <c r="D2" s="142" t="s">
        <v>164</v>
      </c>
      <c r="E2" s="142" t="s">
        <v>165</v>
      </c>
    </row>
    <row r="3" spans="1:5" ht="24.75">
      <c r="A3" s="143" t="s">
        <v>166</v>
      </c>
      <c r="B3" s="144" t="s">
        <v>167</v>
      </c>
      <c r="C3" s="144"/>
      <c r="D3" s="144"/>
      <c r="E3" s="145"/>
    </row>
    <row r="4" spans="1:5">
      <c r="A4" s="146"/>
      <c r="B4" s="147" t="s">
        <v>168</v>
      </c>
      <c r="C4" s="148" t="s">
        <v>169</v>
      </c>
      <c r="D4" s="149">
        <f>SUM(D5:D8)</f>
        <v>1005000</v>
      </c>
      <c r="E4" s="150"/>
    </row>
    <row r="5" spans="1:5">
      <c r="A5" s="146"/>
      <c r="B5" s="151" t="s">
        <v>170</v>
      </c>
      <c r="C5" s="152" t="s">
        <v>171</v>
      </c>
      <c r="D5" s="153">
        <f ca="1">'Rozpočet rozepsaný'!H20</f>
        <v>821000</v>
      </c>
      <c r="E5" s="154"/>
    </row>
    <row r="6" spans="1:5">
      <c r="A6" s="146"/>
      <c r="B6" s="151" t="s">
        <v>172</v>
      </c>
      <c r="C6" s="152" t="s">
        <v>173</v>
      </c>
      <c r="D6" s="153">
        <f ca="1">'Rozpočet rozepsaný'!H46</f>
        <v>58000</v>
      </c>
      <c r="E6" s="154"/>
    </row>
    <row r="7" spans="1:5">
      <c r="A7" s="146"/>
      <c r="B7" s="151" t="s">
        <v>174</v>
      </c>
      <c r="C7" s="152" t="s">
        <v>175</v>
      </c>
      <c r="D7" s="153">
        <f ca="1">'Rozpočet rozepsaný'!H47</f>
        <v>0</v>
      </c>
      <c r="E7" s="154"/>
    </row>
    <row r="8" spans="1:5">
      <c r="A8" s="146"/>
      <c r="B8" s="151" t="s">
        <v>176</v>
      </c>
      <c r="C8" s="152" t="s">
        <v>177</v>
      </c>
      <c r="D8" s="153">
        <f ca="1">'Rozpočet rozepsaný'!H25</f>
        <v>126000</v>
      </c>
      <c r="E8" s="154"/>
    </row>
    <row r="9" spans="1:5" ht="36.75">
      <c r="A9" s="146"/>
      <c r="B9" s="151"/>
      <c r="C9" s="105" t="s">
        <v>178</v>
      </c>
      <c r="D9" s="155"/>
      <c r="E9" s="154"/>
    </row>
    <row r="10" spans="1:5">
      <c r="A10" s="146"/>
      <c r="B10" s="151">
        <v>4112</v>
      </c>
      <c r="C10" s="156" t="s">
        <v>179</v>
      </c>
      <c r="D10" s="155">
        <f ca="1">'Rozpočet rozepsaný'!G22</f>
        <v>54000</v>
      </c>
      <c r="E10" s="154"/>
    </row>
    <row r="11" spans="1:5">
      <c r="A11" s="146"/>
      <c r="B11" s="151">
        <v>4116</v>
      </c>
      <c r="C11" s="157" t="s">
        <v>180</v>
      </c>
      <c r="D11" s="155">
        <f ca="1">'Rozpočet rozepsaný'!G23</f>
        <v>72000</v>
      </c>
      <c r="E11" s="154"/>
    </row>
    <row r="12" spans="1:5">
      <c r="A12" s="146"/>
      <c r="B12" s="151">
        <v>4121</v>
      </c>
      <c r="C12" s="157" t="s">
        <v>181</v>
      </c>
      <c r="D12" s="155">
        <f ca="1">'Rozpočet rozepsaný'!G24</f>
        <v>0</v>
      </c>
      <c r="E12" s="154"/>
    </row>
    <row r="13" spans="1:5">
      <c r="A13" s="146"/>
      <c r="B13" s="151"/>
      <c r="C13" s="158"/>
      <c r="D13" s="155"/>
      <c r="E13" s="154"/>
    </row>
    <row r="14" spans="1:5">
      <c r="A14" s="146"/>
      <c r="B14" s="151" t="s">
        <v>182</v>
      </c>
      <c r="C14" s="159" t="s">
        <v>183</v>
      </c>
      <c r="D14" s="155">
        <v>0</v>
      </c>
      <c r="E14" s="154"/>
    </row>
    <row r="15" spans="1:5" ht="15" customHeight="1">
      <c r="A15" s="146"/>
      <c r="B15" s="151" t="s">
        <v>184</v>
      </c>
      <c r="C15" s="159" t="s">
        <v>185</v>
      </c>
      <c r="D15" s="155">
        <v>0</v>
      </c>
      <c r="E15" s="154"/>
    </row>
    <row r="16" spans="1:5">
      <c r="A16" s="146"/>
      <c r="B16" s="151"/>
      <c r="C16" s="159"/>
      <c r="D16" s="155"/>
      <c r="E16" s="154"/>
    </row>
    <row r="17" spans="1:5">
      <c r="A17" s="146"/>
      <c r="B17" s="160" t="s">
        <v>186</v>
      </c>
      <c r="C17" s="161" t="s">
        <v>187</v>
      </c>
      <c r="D17" s="162"/>
      <c r="E17" s="163">
        <f>SUM(E19:E20)</f>
        <v>992000</v>
      </c>
    </row>
    <row r="18" spans="1:5">
      <c r="A18" s="146"/>
      <c r="B18" s="151"/>
      <c r="C18" s="106" t="s">
        <v>188</v>
      </c>
      <c r="D18" s="155"/>
      <c r="E18" s="154"/>
    </row>
    <row r="19" spans="1:5">
      <c r="A19" s="146"/>
      <c r="B19" s="151" t="s">
        <v>189</v>
      </c>
      <c r="C19" s="164" t="s">
        <v>190</v>
      </c>
      <c r="D19" s="165"/>
      <c r="E19" s="166">
        <f>SUM(E23:E44)-E34</f>
        <v>892000</v>
      </c>
    </row>
    <row r="20" spans="1:5">
      <c r="A20" s="146"/>
      <c r="B20" s="151" t="s">
        <v>191</v>
      </c>
      <c r="C20" s="164" t="s">
        <v>192</v>
      </c>
      <c r="D20" s="165"/>
      <c r="E20" s="166">
        <f ca="1">'Rozpočet rozepsaný'!L216</f>
        <v>100000</v>
      </c>
    </row>
    <row r="21" spans="1:5">
      <c r="A21" s="146"/>
      <c r="B21" s="151"/>
      <c r="C21" s="159"/>
      <c r="D21" s="155"/>
      <c r="E21" s="154"/>
    </row>
    <row r="22" spans="1:5" ht="24.75">
      <c r="A22" s="146"/>
      <c r="B22" s="151"/>
      <c r="C22" s="106" t="s">
        <v>193</v>
      </c>
      <c r="D22" s="155"/>
      <c r="E22" s="154"/>
    </row>
    <row r="23" spans="1:5">
      <c r="A23" s="167">
        <v>1014</v>
      </c>
      <c r="B23" s="168"/>
      <c r="C23" s="169" t="s">
        <v>194</v>
      </c>
      <c r="D23" s="165"/>
      <c r="E23" s="166">
        <f ca="1">'Rozpočet rozepsaný'!H57</f>
        <v>2000</v>
      </c>
    </row>
    <row r="24" spans="1:5">
      <c r="A24" s="167">
        <v>2212</v>
      </c>
      <c r="B24" s="168"/>
      <c r="C24" s="164" t="s">
        <v>195</v>
      </c>
      <c r="D24" s="165"/>
      <c r="E24" s="166">
        <f ca="1">'Rozpočet rozepsaný'!H63</f>
        <v>2000</v>
      </c>
    </row>
    <row r="25" spans="1:5">
      <c r="A25" s="167">
        <v>2219</v>
      </c>
      <c r="B25" s="168"/>
      <c r="C25" s="164" t="s">
        <v>196</v>
      </c>
      <c r="D25" s="165"/>
      <c r="E25" s="166">
        <f ca="1">'Rozpočet rozepsaný'!H67</f>
        <v>1000</v>
      </c>
    </row>
    <row r="26" spans="1:5">
      <c r="A26" s="167">
        <v>2310</v>
      </c>
      <c r="B26" s="168"/>
      <c r="C26" s="164" t="s">
        <v>197</v>
      </c>
      <c r="D26" s="165"/>
      <c r="E26" s="166">
        <v>0</v>
      </c>
    </row>
    <row r="27" spans="1:5">
      <c r="A27" s="167">
        <v>2333</v>
      </c>
      <c r="B27" s="168"/>
      <c r="C27" s="164" t="s">
        <v>198</v>
      </c>
      <c r="D27" s="165"/>
      <c r="E27" s="166">
        <v>0</v>
      </c>
    </row>
    <row r="28" spans="1:5">
      <c r="A28" s="167">
        <v>2341</v>
      </c>
      <c r="B28" s="168"/>
      <c r="C28" s="164" t="s">
        <v>199</v>
      </c>
      <c r="D28" s="165"/>
      <c r="E28" s="166">
        <f ca="1">'Rozpočet rozepsaný'!H72</f>
        <v>2000</v>
      </c>
    </row>
    <row r="29" spans="1:5">
      <c r="A29" s="167">
        <v>3319</v>
      </c>
      <c r="B29" s="168"/>
      <c r="C29" s="164" t="s">
        <v>200</v>
      </c>
      <c r="D29" s="165"/>
      <c r="E29" s="166">
        <f ca="1">'Rozpočet rozepsaný'!H76</f>
        <v>1000</v>
      </c>
    </row>
    <row r="30" spans="1:5" ht="15" customHeight="1">
      <c r="A30" s="167">
        <v>3399</v>
      </c>
      <c r="B30" s="168"/>
      <c r="C30" s="164" t="s">
        <v>201</v>
      </c>
      <c r="D30" s="165"/>
      <c r="E30" s="166">
        <f ca="1">'Rozpočet rozepsaný'!H84</f>
        <v>35000</v>
      </c>
    </row>
    <row r="31" spans="1:5">
      <c r="A31" s="167">
        <v>3429</v>
      </c>
      <c r="B31" s="168"/>
      <c r="C31" s="164" t="s">
        <v>202</v>
      </c>
      <c r="D31" s="165"/>
      <c r="E31" s="166">
        <f ca="1">'Rozpočet rozepsaný'!H88</f>
        <v>3000</v>
      </c>
    </row>
    <row r="32" spans="1:5">
      <c r="A32" s="167">
        <v>3631</v>
      </c>
      <c r="B32" s="168"/>
      <c r="C32" s="164" t="s">
        <v>203</v>
      </c>
      <c r="D32" s="165"/>
      <c r="E32" s="166">
        <f ca="1">'Rozpočet rozepsaný'!H96</f>
        <v>48000</v>
      </c>
    </row>
    <row r="33" spans="1:5">
      <c r="A33" s="167">
        <v>3632</v>
      </c>
      <c r="B33" s="168"/>
      <c r="C33" s="164" t="s">
        <v>204</v>
      </c>
      <c r="D33" s="165"/>
      <c r="E33" s="166">
        <v>0</v>
      </c>
    </row>
    <row r="34" spans="1:5">
      <c r="A34" s="167">
        <v>3635</v>
      </c>
      <c r="B34" s="168"/>
      <c r="C34" s="164" t="s">
        <v>205</v>
      </c>
      <c r="D34" s="165"/>
      <c r="E34" s="166">
        <f ca="1">'Rozpočet rozepsaný'!H100</f>
        <v>100000</v>
      </c>
    </row>
    <row r="35" spans="1:5">
      <c r="A35" s="167">
        <v>3639</v>
      </c>
      <c r="B35" s="168"/>
      <c r="C35" s="164" t="s">
        <v>206</v>
      </c>
      <c r="D35" s="165"/>
      <c r="E35" s="166">
        <f ca="1">'Rozpočet rozepsaný'!H108</f>
        <v>45000</v>
      </c>
    </row>
    <row r="36" spans="1:5">
      <c r="A36" s="167" t="s">
        <v>207</v>
      </c>
      <c r="B36" s="168"/>
      <c r="C36" s="164" t="s">
        <v>208</v>
      </c>
      <c r="D36" s="165"/>
      <c r="E36" s="166">
        <f ca="1">'Rozpočet rozepsaný'!H125</f>
        <v>125000</v>
      </c>
    </row>
    <row r="37" spans="1:5">
      <c r="A37" s="167">
        <v>3745</v>
      </c>
      <c r="B37" s="168"/>
      <c r="C37" s="164" t="s">
        <v>209</v>
      </c>
      <c r="D37" s="165"/>
      <c r="E37" s="166">
        <f ca="1">'Rozpočet rozepsaný'!H139</f>
        <v>169000</v>
      </c>
    </row>
    <row r="38" spans="1:5" ht="15.75" customHeight="1">
      <c r="A38" s="167">
        <v>4351</v>
      </c>
      <c r="B38" s="168"/>
      <c r="C38" s="164" t="s">
        <v>210</v>
      </c>
      <c r="D38" s="165"/>
      <c r="E38" s="166">
        <f ca="1">'Rozpočet rozepsaný'!H143</f>
        <v>25000</v>
      </c>
    </row>
    <row r="39" spans="1:5">
      <c r="A39" s="167">
        <v>5212</v>
      </c>
      <c r="B39" s="168"/>
      <c r="C39" s="164" t="s">
        <v>211</v>
      </c>
      <c r="D39" s="165"/>
      <c r="E39" s="166">
        <f ca="1">'Rozpočet rozepsaný'!H148</f>
        <v>4000</v>
      </c>
    </row>
    <row r="40" spans="1:5">
      <c r="A40" s="167">
        <v>5512</v>
      </c>
      <c r="B40" s="168"/>
      <c r="C40" s="164" t="s">
        <v>212</v>
      </c>
      <c r="D40" s="165"/>
      <c r="E40" s="166">
        <f ca="1">'Rozpočet rozepsaný'!H158</f>
        <v>20000</v>
      </c>
    </row>
    <row r="41" spans="1:5">
      <c r="A41" s="167">
        <v>6112</v>
      </c>
      <c r="B41" s="168"/>
      <c r="C41" s="164" t="s">
        <v>213</v>
      </c>
      <c r="D41" s="165"/>
      <c r="E41" s="166">
        <f ca="1">'Rozpočet rozepsaný'!H164</f>
        <v>186000</v>
      </c>
    </row>
    <row r="42" spans="1:5">
      <c r="A42" s="167">
        <v>6171</v>
      </c>
      <c r="B42" s="168"/>
      <c r="C42" s="164" t="s">
        <v>214</v>
      </c>
      <c r="D42" s="165"/>
      <c r="E42" s="166">
        <f ca="1">'Rozpočet rozepsaný'!H182</f>
        <v>211000</v>
      </c>
    </row>
    <row r="43" spans="1:5">
      <c r="A43" s="167" t="s">
        <v>215</v>
      </c>
      <c r="B43" s="168"/>
      <c r="C43" s="164" t="s">
        <v>216</v>
      </c>
      <c r="D43" s="165"/>
      <c r="E43" s="166">
        <f ca="1">'Rozpočet rozepsaný'!H195</f>
        <v>13000</v>
      </c>
    </row>
    <row r="44" spans="1:5">
      <c r="A44" s="167" t="s">
        <v>217</v>
      </c>
      <c r="B44" s="168"/>
      <c r="C44" s="164" t="s">
        <v>218</v>
      </c>
      <c r="D44" s="165"/>
      <c r="E44" s="166">
        <f ca="1">'Rozpočet rozepsaný'!H198</f>
        <v>0</v>
      </c>
    </row>
    <row r="45" spans="1:5">
      <c r="A45" s="170"/>
      <c r="B45" s="151"/>
      <c r="C45" s="159"/>
      <c r="D45" s="171" t="s">
        <v>219</v>
      </c>
      <c r="E45" s="172">
        <f>SUM(E23:E44)</f>
        <v>992000</v>
      </c>
    </row>
    <row r="46" spans="1:5" ht="24.75">
      <c r="A46" s="170"/>
      <c r="B46" s="151"/>
      <c r="C46" s="105" t="s">
        <v>220</v>
      </c>
      <c r="D46" s="155"/>
      <c r="E46" s="154"/>
    </row>
    <row r="47" spans="1:5" ht="15" customHeight="1">
      <c r="A47" s="170" t="s">
        <v>221</v>
      </c>
      <c r="B47" s="151" t="s">
        <v>222</v>
      </c>
      <c r="C47" s="159" t="s">
        <v>223</v>
      </c>
      <c r="D47" s="155"/>
      <c r="E47" s="154">
        <v>0</v>
      </c>
    </row>
    <row r="48" spans="1:5" ht="15" customHeight="1">
      <c r="A48" s="170" t="s">
        <v>221</v>
      </c>
      <c r="B48" s="151" t="s">
        <v>224</v>
      </c>
      <c r="C48" s="159" t="s">
        <v>225</v>
      </c>
      <c r="D48" s="155" t="s">
        <v>226</v>
      </c>
      <c r="E48" s="154">
        <v>0</v>
      </c>
    </row>
    <row r="49" spans="1:5" ht="15.75" thickBot="1">
      <c r="A49" s="173"/>
      <c r="B49" s="174"/>
      <c r="C49" s="175"/>
      <c r="D49" s="176"/>
      <c r="E49" s="177"/>
    </row>
    <row r="50" spans="1:5">
      <c r="A50" s="1"/>
    </row>
    <row r="51" spans="1:5" ht="15.75" thickBot="1">
      <c r="A51" s="109" t="s">
        <v>227</v>
      </c>
      <c r="B51" s="110"/>
      <c r="C51" s="110"/>
      <c r="D51" s="107"/>
      <c r="E51" s="108"/>
    </row>
    <row r="52" spans="1:5">
      <c r="A52" s="111" t="s">
        <v>228</v>
      </c>
      <c r="B52" s="112"/>
      <c r="C52" s="112"/>
      <c r="D52" s="112"/>
      <c r="E52" s="113">
        <f ca="1">'Rozpočet rozepsaný'!G99</f>
        <v>100000</v>
      </c>
    </row>
    <row r="53" spans="1:5">
      <c r="A53" s="114"/>
      <c r="B53" s="115"/>
      <c r="C53" s="115"/>
      <c r="D53" s="116" t="s">
        <v>229</v>
      </c>
      <c r="E53" s="117">
        <f>SUM(E52:E52)</f>
        <v>100000</v>
      </c>
    </row>
    <row r="54" spans="1:5">
      <c r="A54" s="124" t="s">
        <v>230</v>
      </c>
      <c r="B54" s="83"/>
      <c r="C54" s="118"/>
      <c r="D54" s="118"/>
      <c r="E54" s="119"/>
    </row>
    <row r="55" spans="1:5" ht="15.75" thickBot="1">
      <c r="A55" s="120"/>
      <c r="B55" s="121"/>
      <c r="C55" s="121"/>
      <c r="D55" s="122" t="s">
        <v>231</v>
      </c>
      <c r="E55" s="123">
        <f>SUM(E53:E54)</f>
        <v>100000</v>
      </c>
    </row>
    <row r="56" spans="1:5" ht="15.75" thickBot="1">
      <c r="A56" s="1"/>
    </row>
    <row r="57" spans="1:5" ht="15.75" customHeight="1" thickTop="1">
      <c r="A57" s="206" t="s">
        <v>140</v>
      </c>
      <c r="B57" s="207"/>
      <c r="C57" s="207"/>
      <c r="D57" s="207"/>
      <c r="E57" s="226"/>
    </row>
    <row r="58" spans="1:5" ht="15.75" customHeight="1" thickBot="1">
      <c r="A58" s="209"/>
      <c r="B58" s="210"/>
      <c r="C58" s="210"/>
      <c r="D58" s="210"/>
      <c r="E58" s="227"/>
    </row>
    <row r="59" spans="1:5" ht="7.5" customHeight="1" thickTop="1" thickBot="1">
      <c r="A59" s="22"/>
      <c r="B59" s="25"/>
      <c r="C59" s="25"/>
      <c r="D59" s="25"/>
      <c r="E59" s="25"/>
    </row>
    <row r="60" spans="1:5">
      <c r="A60" s="130"/>
      <c r="B60" s="131" t="s">
        <v>141</v>
      </c>
      <c r="C60" s="131"/>
      <c r="D60" s="131"/>
      <c r="E60" s="132">
        <f>D4</f>
        <v>1005000</v>
      </c>
    </row>
    <row r="61" spans="1:5">
      <c r="A61" s="133"/>
      <c r="B61" s="25" t="s">
        <v>142</v>
      </c>
      <c r="C61" s="41"/>
      <c r="D61" s="41"/>
      <c r="E61" s="134">
        <f>E17</f>
        <v>992000</v>
      </c>
    </row>
    <row r="62" spans="1:5" ht="15.75" thickBot="1">
      <c r="A62" s="135" t="s">
        <v>232</v>
      </c>
      <c r="B62" s="136" t="s">
        <v>144</v>
      </c>
      <c r="C62" s="137"/>
      <c r="D62" s="137"/>
      <c r="E62" s="138">
        <f>SUM(E60-E61)</f>
        <v>13000</v>
      </c>
    </row>
    <row r="63" spans="1:5" ht="6.75" customHeight="1">
      <c r="A63" s="22"/>
      <c r="B63" s="30"/>
      <c r="C63" s="41"/>
      <c r="D63" s="41"/>
      <c r="E63" s="41"/>
    </row>
    <row r="64" spans="1:5" ht="15" customHeight="1">
      <c r="A64" s="22"/>
      <c r="B64" s="125" t="s">
        <v>233</v>
      </c>
      <c r="C64" s="126"/>
      <c r="D64" s="41"/>
      <c r="E64" s="41"/>
    </row>
    <row r="65" spans="1:5" ht="15" customHeight="1">
      <c r="A65" s="22"/>
      <c r="B65" s="53" t="s">
        <v>234</v>
      </c>
      <c r="C65" s="41"/>
      <c r="D65" s="41"/>
      <c r="E65" s="41"/>
    </row>
    <row r="66" spans="1:5" ht="15" customHeight="1">
      <c r="A66" s="52"/>
      <c r="B66" s="30" t="s">
        <v>145</v>
      </c>
      <c r="C66" s="127"/>
      <c r="D66" s="127"/>
      <c r="E66" s="128">
        <f>-E62</f>
        <v>-13000</v>
      </c>
    </row>
    <row r="67" spans="1:5" ht="15" customHeight="1">
      <c r="A67" s="52"/>
      <c r="B67" s="53" t="s">
        <v>235</v>
      </c>
      <c r="C67" s="54"/>
      <c r="D67" s="54"/>
      <c r="E67" s="54"/>
    </row>
    <row r="68" spans="1:5" ht="15" customHeight="1">
      <c r="A68" s="52"/>
      <c r="B68" s="129" t="s">
        <v>146</v>
      </c>
      <c r="C68" s="127"/>
      <c r="D68" s="127"/>
      <c r="E68" s="127">
        <v>0</v>
      </c>
    </row>
    <row r="69" spans="1:5">
      <c r="A69" s="52"/>
      <c r="B69" s="129" t="s">
        <v>147</v>
      </c>
      <c r="C69" s="127"/>
      <c r="D69" s="127"/>
      <c r="E69" s="128">
        <f ca="1">'Rozpočet rozepsaný'!G221</f>
        <v>50000</v>
      </c>
    </row>
    <row r="70" spans="1:5">
      <c r="A70" s="52"/>
      <c r="B70" s="51"/>
      <c r="C70" s="55"/>
      <c r="D70" s="55"/>
      <c r="E70" s="55"/>
    </row>
    <row r="71" spans="1:5">
      <c r="A71" s="52"/>
      <c r="B71" s="56" t="s">
        <v>148</v>
      </c>
      <c r="C71" s="57"/>
      <c r="D71" s="57"/>
      <c r="E71" s="139">
        <f ca="1">E66+E69</f>
        <v>37000</v>
      </c>
    </row>
    <row r="72" spans="1:5">
      <c r="A72" s="52"/>
      <c r="B72" s="59" t="s">
        <v>149</v>
      </c>
      <c r="C72" s="55"/>
      <c r="D72" s="55"/>
      <c r="E72" s="140">
        <f ca="1">'Rozpočet rozepsaný'!H225</f>
        <v>600000</v>
      </c>
    </row>
    <row r="73" spans="1:5">
      <c r="A73" s="52"/>
      <c r="B73" s="59"/>
      <c r="C73" s="55"/>
      <c r="D73" s="55"/>
      <c r="E73" s="51"/>
    </row>
    <row r="74" spans="1:5">
      <c r="A74" s="52"/>
      <c r="B74" s="51" t="s">
        <v>150</v>
      </c>
      <c r="C74" s="60"/>
      <c r="D74" s="60"/>
      <c r="E74" s="140">
        <f>SUM(-E71+E72)</f>
        <v>563000</v>
      </c>
    </row>
    <row r="75" spans="1:5">
      <c r="A75" s="1"/>
    </row>
    <row r="76" spans="1:5">
      <c r="A76" s="1"/>
      <c r="B76" s="90" t="s">
        <v>236</v>
      </c>
    </row>
    <row r="77" spans="1:5">
      <c r="A77" s="1"/>
    </row>
    <row r="78" spans="1:5" ht="15.75" thickBot="1">
      <c r="A78" s="1"/>
    </row>
    <row r="79" spans="1:5">
      <c r="A79" s="1"/>
      <c r="B79" s="187" t="s">
        <v>154</v>
      </c>
      <c r="C79" s="188"/>
      <c r="D79" s="188"/>
      <c r="E79" s="189"/>
    </row>
    <row r="80" spans="1:5">
      <c r="A80" s="1"/>
      <c r="B80" s="190" t="s">
        <v>155</v>
      </c>
      <c r="C80" s="191"/>
      <c r="D80" s="191"/>
      <c r="E80" s="192"/>
    </row>
    <row r="81" spans="1:5">
      <c r="A81" s="1"/>
      <c r="B81" s="190" t="s">
        <v>156</v>
      </c>
      <c r="C81" s="191"/>
      <c r="D81" s="191"/>
      <c r="E81" s="192"/>
    </row>
    <row r="82" spans="1:5">
      <c r="A82" s="1"/>
      <c r="B82" s="190" t="s">
        <v>157</v>
      </c>
      <c r="C82" s="191"/>
      <c r="D82" s="191"/>
      <c r="E82" s="192"/>
    </row>
    <row r="83" spans="1:5">
      <c r="A83" s="1"/>
      <c r="B83" s="190" t="s">
        <v>158</v>
      </c>
      <c r="C83" s="191"/>
      <c r="D83" s="191"/>
      <c r="E83" s="192"/>
    </row>
    <row r="84" spans="1:5">
      <c r="A84" s="1"/>
      <c r="B84" s="190" t="s">
        <v>159</v>
      </c>
      <c r="C84" s="191"/>
      <c r="D84" s="191"/>
      <c r="E84" s="192"/>
    </row>
    <row r="85" spans="1:5" ht="15.75" thickBot="1">
      <c r="A85" s="1"/>
      <c r="B85" s="193" t="s">
        <v>160</v>
      </c>
      <c r="C85" s="194" t="s">
        <v>237</v>
      </c>
      <c r="D85" s="194"/>
      <c r="E85" s="195"/>
    </row>
    <row r="86" spans="1:5">
      <c r="A86" s="1"/>
    </row>
    <row r="87" spans="1:5">
      <c r="A87" s="1"/>
    </row>
    <row r="88" spans="1:5">
      <c r="A88" s="1"/>
    </row>
    <row r="89" spans="1:5">
      <c r="A89" s="1"/>
    </row>
    <row r="90" spans="1:5">
      <c r="A90" s="1"/>
    </row>
    <row r="91" spans="1:5">
      <c r="A91" s="1"/>
    </row>
    <row r="92" spans="1:5">
      <c r="A92" s="1"/>
    </row>
    <row r="93" spans="1:5">
      <c r="A93" s="1"/>
    </row>
    <row r="94" spans="1:5">
      <c r="A94" s="1"/>
    </row>
    <row r="95" spans="1:5">
      <c r="A95" s="1"/>
    </row>
    <row r="96" spans="1:5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</sheetData>
  <mergeCells count="3">
    <mergeCell ref="A57:E58"/>
    <mergeCell ref="A1:E1"/>
    <mergeCell ref="A2:B2"/>
  </mergeCells>
  <phoneticPr fontId="0" type="noConversion"/>
  <pageMargins left="0.51181102362204722" right="0.11811023622047245" top="0.39370078740157483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rozepsaný</vt:lpstr>
      <vt:lpstr>Závazné ukazatele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Urad</dc:creator>
  <cp:keywords/>
  <dc:description/>
  <cp:lastModifiedBy>Starosta</cp:lastModifiedBy>
  <cp:revision/>
  <cp:lastPrinted>2015-11-30T17:49:51Z</cp:lastPrinted>
  <dcterms:created xsi:type="dcterms:W3CDTF">2015-02-19T09:49:04Z</dcterms:created>
  <dcterms:modified xsi:type="dcterms:W3CDTF">2015-11-30T17:54:06Z</dcterms:modified>
</cp:coreProperties>
</file>